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avierpenarandamelo/Documents/JAVIER PEÑARANDA/ANM/2023/Informes y entregables/1. Consolidado información Regalías y Contraprestaciones/2021/"/>
    </mc:Choice>
  </mc:AlternateContent>
  <xr:revisionPtr revIDLastSave="0" documentId="13_ncr:1_{67FC59B1-C04B-CE4D-963E-B5E39B845238}" xr6:coauthVersionLast="47" xr6:coauthVersionMax="47" xr10:uidLastSave="{00000000-0000-0000-0000-000000000000}"/>
  <bookViews>
    <workbookView xWindow="0" yWindow="0" windowWidth="28800" windowHeight="18000" activeTab="1" xr2:uid="{FCFB23FB-ADB1-624C-8C4C-11FC387B9F13}"/>
  </bookViews>
  <sheets>
    <sheet name="RESUMEN" sheetId="3" r:id="rId1"/>
    <sheet name="CARBÓN" sheetId="1" r:id="rId2"/>
  </sheets>
  <definedNames>
    <definedName name="_xlnm._FilterDatabase" localSheetId="1" hidden="1">CARBÓN!$B$12:$I$97</definedName>
    <definedName name="_xlnm._FilterDatabase" localSheetId="0" hidden="1">RESUMEN!$B$11:$J$37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6" i="3" l="1"/>
  <c r="H36" i="3"/>
  <c r="G36" i="3"/>
  <c r="F36" i="3"/>
  <c r="J29" i="3"/>
  <c r="J30" i="3"/>
  <c r="J31" i="3"/>
  <c r="J32" i="3"/>
  <c r="J33" i="3"/>
  <c r="J34" i="3"/>
  <c r="J35" i="3"/>
  <c r="J28" i="3"/>
  <c r="I27" i="3"/>
  <c r="H27" i="3"/>
  <c r="G27" i="3"/>
  <c r="F27" i="3"/>
  <c r="I21" i="3"/>
  <c r="H21" i="3"/>
  <c r="G21" i="3"/>
  <c r="F21" i="3"/>
  <c r="E98" i="1"/>
  <c r="F98" i="1"/>
  <c r="G98" i="1"/>
  <c r="H98" i="1"/>
  <c r="J23" i="3"/>
  <c r="J24" i="3"/>
  <c r="J25" i="3"/>
  <c r="J26" i="3"/>
  <c r="J22" i="3"/>
  <c r="J19" i="3"/>
  <c r="J20" i="3"/>
  <c r="J15" i="3"/>
  <c r="J16" i="3"/>
  <c r="J17" i="3"/>
  <c r="J18" i="3"/>
  <c r="J14" i="3"/>
  <c r="J13" i="3"/>
  <c r="J12" i="3"/>
  <c r="F37" i="3" l="1"/>
  <c r="G37" i="3"/>
  <c r="H37" i="3"/>
  <c r="I37" i="3"/>
  <c r="J27" i="3"/>
  <c r="J36" i="3"/>
  <c r="J21" i="3"/>
  <c r="I97" i="1"/>
  <c r="I91" i="1"/>
  <c r="I92" i="1"/>
  <c r="I93" i="1"/>
  <c r="I94" i="1"/>
  <c r="I95" i="1"/>
  <c r="I96" i="1"/>
  <c r="I90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71" i="1"/>
  <c r="I69" i="1"/>
  <c r="I70" i="1"/>
  <c r="I68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54" i="1"/>
  <c r="I53" i="1"/>
  <c r="I49" i="1"/>
  <c r="I50" i="1"/>
  <c r="I51" i="1"/>
  <c r="I52" i="1"/>
  <c r="I48" i="1"/>
  <c r="I47" i="1"/>
  <c r="I4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16" i="1"/>
  <c r="I14" i="1"/>
  <c r="I15" i="1"/>
  <c r="I13" i="1"/>
  <c r="J37" i="3" l="1"/>
  <c r="I98" i="1"/>
</calcChain>
</file>

<file path=xl/sharedStrings.xml><?xml version="1.0" encoding="utf-8"?>
<sst xmlns="http://schemas.openxmlformats.org/spreadsheetml/2006/main" count="268" uniqueCount="156">
  <si>
    <t>AGENCIA NACIONAL DE MINERÍA</t>
  </si>
  <si>
    <t>VICEPRESIDENCIA DE SEGUIMIENTO, CONTROL Y SEGURIDAD MINERA</t>
  </si>
  <si>
    <t>GRUPO DE REGALÍAS Y CONTRAPRESTACIONES ECONÓMICAS</t>
  </si>
  <si>
    <t>VOLÚMENES DE EXPLOTACIÓN DE MINERALES ASOCIADOS A PAGOS DE REGALÍAS</t>
  </si>
  <si>
    <t>DEPARTAMENTO</t>
  </si>
  <si>
    <t>MUNICIPIO</t>
  </si>
  <si>
    <t>I TRIMESTRE</t>
  </si>
  <si>
    <t>II TRIMESTRE</t>
  </si>
  <si>
    <t>III TRIMESTRE</t>
  </si>
  <si>
    <t>IV TRIMESTRE</t>
  </si>
  <si>
    <t>Amaga</t>
  </si>
  <si>
    <t>Titiribi</t>
  </si>
  <si>
    <t>Venecia - Antioquia</t>
  </si>
  <si>
    <t>Antioquia</t>
  </si>
  <si>
    <t>CÓDIGO DANE MUNICIPIO</t>
  </si>
  <si>
    <t>Beteitiva</t>
  </si>
  <si>
    <t>Boavita</t>
  </si>
  <si>
    <t>Chiscas</t>
  </si>
  <si>
    <t>Chita</t>
  </si>
  <si>
    <t>Chivata</t>
  </si>
  <si>
    <t>Corrales</t>
  </si>
  <si>
    <t>Gameza</t>
  </si>
  <si>
    <t>Iza</t>
  </si>
  <si>
    <t>Jerico - Boyaca</t>
  </si>
  <si>
    <t>La Uvita</t>
  </si>
  <si>
    <t>Mongua</t>
  </si>
  <si>
    <t>Mongui</t>
  </si>
  <si>
    <t>Motavita</t>
  </si>
  <si>
    <t>Paipa</t>
  </si>
  <si>
    <t>Paz de Rio</t>
  </si>
  <si>
    <t>Raquira</t>
  </si>
  <si>
    <t>Saboya</t>
  </si>
  <si>
    <t>Samaca</t>
  </si>
  <si>
    <t>San Mateo</t>
  </si>
  <si>
    <t>Sativanorte</t>
  </si>
  <si>
    <t>Sativasur</t>
  </si>
  <si>
    <t>Socha</t>
  </si>
  <si>
    <t>Socota</t>
  </si>
  <si>
    <t>Sogamoso</t>
  </si>
  <si>
    <t>Tasco</t>
  </si>
  <si>
    <t>Topaga</t>
  </si>
  <si>
    <t>Tunja</t>
  </si>
  <si>
    <t>Tuta</t>
  </si>
  <si>
    <t>Umbita</t>
  </si>
  <si>
    <t>Boyaca</t>
  </si>
  <si>
    <t>Buenos Aires</t>
  </si>
  <si>
    <t>Morales - Cauca</t>
  </si>
  <si>
    <t>Cauca</t>
  </si>
  <si>
    <t>Agustin Codazzi</t>
  </si>
  <si>
    <t>Becerril</t>
  </si>
  <si>
    <t>El Paso</t>
  </si>
  <si>
    <t>La Jagua de Ibirico</t>
  </si>
  <si>
    <t>Cesar</t>
  </si>
  <si>
    <t>Puerto Libertador</t>
  </si>
  <si>
    <t>Cogua</t>
  </si>
  <si>
    <t>Cucunuba</t>
  </si>
  <si>
    <t>Guacheta</t>
  </si>
  <si>
    <t>Guatavita</t>
  </si>
  <si>
    <t>Lenguazaque</t>
  </si>
  <si>
    <t>Pacho</t>
  </si>
  <si>
    <t>Sutatausa</t>
  </si>
  <si>
    <t>Tausa</t>
  </si>
  <si>
    <t>Villa de San Diego de Ubate</t>
  </si>
  <si>
    <t>Villapinzon</t>
  </si>
  <si>
    <t>Zipaquira</t>
  </si>
  <si>
    <t>Cundinamarca</t>
  </si>
  <si>
    <t>La Guajira</t>
  </si>
  <si>
    <t>Albania - La Guajira</t>
  </si>
  <si>
    <t>Barrancas</t>
  </si>
  <si>
    <t>Hatonuevo</t>
  </si>
  <si>
    <t>Arboledas - Norte de Santander</t>
  </si>
  <si>
    <t>Bochalema</t>
  </si>
  <si>
    <t>Chinacota</t>
  </si>
  <si>
    <t>Chitaga</t>
  </si>
  <si>
    <t>Cucuta</t>
  </si>
  <si>
    <t>Durania</t>
  </si>
  <si>
    <t>El Zulia</t>
  </si>
  <si>
    <t>Herran</t>
  </si>
  <si>
    <t>Labateca</t>
  </si>
  <si>
    <t>Los Patios</t>
  </si>
  <si>
    <t>Pamplonita</t>
  </si>
  <si>
    <t>Salazar</t>
  </si>
  <si>
    <t>San Cayetano - Norte de Santander</t>
  </si>
  <si>
    <t>Santiago - Norte de Santander</t>
  </si>
  <si>
    <t>Sardinata</t>
  </si>
  <si>
    <t>Tibu</t>
  </si>
  <si>
    <t>Toledo - Norte de Santander</t>
  </si>
  <si>
    <t>Norte de Santander</t>
  </si>
  <si>
    <t>Albania - Santander</t>
  </si>
  <si>
    <t>Capitanejo</t>
  </si>
  <si>
    <t>El Carmen de Chucuri</t>
  </si>
  <si>
    <t>Enciso</t>
  </si>
  <si>
    <t>Landazuri</t>
  </si>
  <si>
    <t>San Miguel - Santander</t>
  </si>
  <si>
    <t>Velez</t>
  </si>
  <si>
    <t>Santander</t>
  </si>
  <si>
    <t>Cali</t>
  </si>
  <si>
    <t>Jamundi</t>
  </si>
  <si>
    <t>Valle del Cauca</t>
  </si>
  <si>
    <t>TOTALES</t>
  </si>
  <si>
    <t>Cordoba</t>
  </si>
  <si>
    <t>TITULAR</t>
  </si>
  <si>
    <t>PROYECTO</t>
  </si>
  <si>
    <t>TÍTULO</t>
  </si>
  <si>
    <t>078-88</t>
  </si>
  <si>
    <t>144-97</t>
  </si>
  <si>
    <t>283-95</t>
  </si>
  <si>
    <t>DKP-141</t>
  </si>
  <si>
    <t>285-95</t>
  </si>
  <si>
    <t>109-90</t>
  </si>
  <si>
    <t>044-89</t>
  </si>
  <si>
    <t>147-97</t>
  </si>
  <si>
    <t>SUBTOTAL LA GUAJIRA</t>
  </si>
  <si>
    <t xml:space="preserve">00-1976 </t>
  </si>
  <si>
    <t>067-2001</t>
  </si>
  <si>
    <t>081-91</t>
  </si>
  <si>
    <t>RPP-0011</t>
  </si>
  <si>
    <t>CARBONES DEL CERREJÓN LIMITED</t>
  </si>
  <si>
    <t>CARBONES DEL CERREJÓN LIMITED y CERREJON ZONA NORTE</t>
  </si>
  <si>
    <t>CARBONES COLOMBIANOS DEL CERREJON</t>
  </si>
  <si>
    <t>SUBTOTAL OTROS DEPARTAMENTOS</t>
  </si>
  <si>
    <t>TOTAL VOLÚMENES DE EXPLOTACIÓN DE CARBÓN ASOCIADOS A PAGOS DE REGALÍAS</t>
  </si>
  <si>
    <t xml:space="preserve">Notas: </t>
  </si>
  <si>
    <t xml:space="preserve">* La información presentada aquí no corresponde a la producción total de minerales explotados a la fecha de corte. </t>
  </si>
  <si>
    <t xml:space="preserve">* En el caso de los departamentos diferentes al Cesar y La Guajira, la información aquí presentada corresponde a la consolidación de los reportado en los Formularios de Declaración de Producción. </t>
  </si>
  <si>
    <t>SUBTOTAL CESAR</t>
  </si>
  <si>
    <t xml:space="preserve">Drummond LTD </t>
  </si>
  <si>
    <t>Carbones de La Jagua S.A.</t>
  </si>
  <si>
    <t>Consorcio Minero Unido S.A.</t>
  </si>
  <si>
    <t>C.I. Prodecp S.A.</t>
  </si>
  <si>
    <t xml:space="preserve">Colombian Natural Resources I S.A.S. </t>
  </si>
  <si>
    <t>La Loma</t>
  </si>
  <si>
    <t>El Descanso</t>
  </si>
  <si>
    <t>La Jagua</t>
  </si>
  <si>
    <t>Yerbabuena</t>
  </si>
  <si>
    <t>Calenturitas</t>
  </si>
  <si>
    <t>La Francia</t>
  </si>
  <si>
    <t>El Hatillo</t>
  </si>
  <si>
    <t>C. Cerrejon Zona Norte</t>
  </si>
  <si>
    <t>Patilla C.C Zona Norte</t>
  </si>
  <si>
    <t xml:space="preserve">Oreganal </t>
  </si>
  <si>
    <t>Área La Comunidad</t>
  </si>
  <si>
    <t>Caypa</t>
  </si>
  <si>
    <t>Varios</t>
  </si>
  <si>
    <t>Angelopolis</t>
  </si>
  <si>
    <t>Duitama</t>
  </si>
  <si>
    <t>Susacon</t>
  </si>
  <si>
    <t>Cajibio</t>
  </si>
  <si>
    <t>El Tambo - Cauca</t>
  </si>
  <si>
    <t>Mutiscua</t>
  </si>
  <si>
    <t>El Corozo</t>
  </si>
  <si>
    <t>FECHA DE ACTUALIZACIÓN: 10 DE MAYO DE 2023</t>
  </si>
  <si>
    <r>
      <t xml:space="preserve">Nota: </t>
    </r>
    <r>
      <rPr>
        <i/>
        <sz val="12"/>
        <color theme="1"/>
        <rFont val="Calibri Light"/>
        <family val="2"/>
        <scheme val="major"/>
      </rPr>
      <t xml:space="preserve">La información presentada aquí es preliminar y es dinámica ya que corresponde al volumen de explotación de minerales asociados sobre los cuales los titulares mineros pagan Regalías. </t>
    </r>
  </si>
  <si>
    <t>VOLÚMENES DE EXPLOTACIÓN DE CARBÓN ASOCIADOS A PAGOS DE REGALÍAS AÑO 2021 - Toneladas</t>
  </si>
  <si>
    <t>TOTAL AÑO 2021</t>
  </si>
  <si>
    <t xml:space="preserve">* La información presentada aquí es preliminar y es dinámica ya que corresponde al volumen de explotación de minerales asociados sobre los cuales los titulares mineros pagan Regalías.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</si>
</sst>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11" x14ac:knownFonts="1">
    <font>
      <sz val="12"/>
      <color theme="1"/>
      <name val="Calibri"/>
      <family val="2"/>
      <scheme val="minor"/>
    </font>
    <font>
      <b/>
      <sz val="12"/>
      <color theme="1"/>
      <name val="Calibri Light"/>
      <family val="2"/>
      <scheme val="major"/>
    </font>
    <font>
      <sz val="11"/>
      <color theme="1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b/>
      <sz val="16"/>
      <color theme="1"/>
      <name val="Calibri Light"/>
      <family val="2"/>
      <scheme val="major"/>
    </font>
    <font>
      <i/>
      <sz val="11"/>
      <color theme="1"/>
      <name val="Calibri Light"/>
      <family val="2"/>
      <scheme val="major"/>
    </font>
    <font>
      <b/>
      <i/>
      <sz val="11"/>
      <color theme="1"/>
      <name val="Calibri Light"/>
      <family val="2"/>
      <scheme val="major"/>
    </font>
    <font>
      <b/>
      <i/>
      <sz val="12"/>
      <color theme="1"/>
      <name val="Calibri Light"/>
      <family val="2"/>
      <scheme val="major"/>
    </font>
    <font>
      <i/>
      <sz val="12"/>
      <color theme="1"/>
      <name val="Calibri Light"/>
      <family val="2"/>
      <scheme val="major"/>
    </font>
    <font>
      <sz val="10"/>
      <name val="Arial"/>
      <family val="2"/>
    </font>
    <font>
      <b/>
      <sz val="11"/>
      <color theme="0"/>
      <name val="Calibri Light"/>
      <family val="2"/>
      <scheme val="maj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9ED0AD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9" fillId="0" borderId="0"/>
  </cellStyleXfs>
  <cellXfs count="8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" fontId="2" fillId="0" borderId="0" xfId="0" applyNumberFormat="1" applyFont="1" applyAlignment="1">
      <alignment horizontal="left"/>
    </xf>
    <xf numFmtId="41" fontId="2" fillId="0" borderId="0" xfId="0" applyNumberFormat="1" applyFont="1" applyAlignment="1">
      <alignment vertical="center"/>
    </xf>
    <xf numFmtId="1" fontId="2" fillId="0" borderId="7" xfId="0" applyNumberFormat="1" applyFont="1" applyBorder="1" applyAlignment="1">
      <alignment horizontal="left"/>
    </xf>
    <xf numFmtId="41" fontId="2" fillId="0" borderId="8" xfId="0" applyNumberFormat="1" applyFont="1" applyBorder="1" applyAlignment="1">
      <alignment vertical="center"/>
    </xf>
    <xf numFmtId="1" fontId="2" fillId="0" borderId="0" xfId="0" applyNumberFormat="1" applyFont="1" applyAlignment="1">
      <alignment horizontal="left" indent="1"/>
    </xf>
    <xf numFmtId="41" fontId="2" fillId="2" borderId="0" xfId="0" applyNumberFormat="1" applyFont="1" applyFill="1" applyAlignment="1">
      <alignment vertical="center"/>
    </xf>
    <xf numFmtId="1" fontId="2" fillId="2" borderId="0" xfId="0" applyNumberFormat="1" applyFont="1" applyFill="1" applyAlignment="1">
      <alignment horizontal="left"/>
    </xf>
    <xf numFmtId="0" fontId="2" fillId="2" borderId="0" xfId="0" applyFont="1" applyFill="1"/>
    <xf numFmtId="0" fontId="2" fillId="0" borderId="1" xfId="0" applyFont="1" applyBorder="1" applyAlignment="1">
      <alignment horizontal="left" indent="1"/>
    </xf>
    <xf numFmtId="0" fontId="2" fillId="0" borderId="1" xfId="0" applyFont="1" applyBorder="1" applyAlignment="1">
      <alignment horizontal="center" vertical="center"/>
    </xf>
    <xf numFmtId="41" fontId="2" fillId="0" borderId="1" xfId="0" applyNumberFormat="1" applyFont="1" applyBorder="1" applyAlignment="1">
      <alignment vertical="center"/>
    </xf>
    <xf numFmtId="41" fontId="2" fillId="0" borderId="1" xfId="0" applyNumberFormat="1" applyFont="1" applyBorder="1"/>
    <xf numFmtId="0" fontId="2" fillId="0" borderId="16" xfId="0" applyFont="1" applyBorder="1" applyAlignment="1">
      <alignment horizontal="left" indent="1"/>
    </xf>
    <xf numFmtId="0" fontId="2" fillId="0" borderId="16" xfId="0" applyFont="1" applyBorder="1" applyAlignment="1">
      <alignment horizontal="center" vertical="center"/>
    </xf>
    <xf numFmtId="41" fontId="2" fillId="0" borderId="16" xfId="0" applyNumberFormat="1" applyFont="1" applyBorder="1" applyAlignment="1">
      <alignment vertical="center"/>
    </xf>
    <xf numFmtId="41" fontId="3" fillId="0" borderId="17" xfId="0" applyNumberFormat="1" applyFont="1" applyBorder="1" applyAlignment="1">
      <alignment vertical="center"/>
    </xf>
    <xf numFmtId="41" fontId="3" fillId="0" borderId="10" xfId="0" applyNumberFormat="1" applyFont="1" applyBorder="1" applyAlignment="1">
      <alignment vertical="center"/>
    </xf>
    <xf numFmtId="41" fontId="3" fillId="3" borderId="13" xfId="0" applyNumberFormat="1" applyFont="1" applyFill="1" applyBorder="1" applyAlignment="1">
      <alignment vertical="center"/>
    </xf>
    <xf numFmtId="41" fontId="3" fillId="3" borderId="12" xfId="0" applyNumberFormat="1" applyFont="1" applyFill="1" applyBorder="1"/>
    <xf numFmtId="41" fontId="3" fillId="3" borderId="12" xfId="0" applyNumberFormat="1" applyFont="1" applyFill="1" applyBorder="1" applyAlignment="1">
      <alignment vertical="center"/>
    </xf>
    <xf numFmtId="41" fontId="3" fillId="3" borderId="31" xfId="0" applyNumberFormat="1" applyFont="1" applyFill="1" applyBorder="1" applyAlignment="1">
      <alignment vertical="center"/>
    </xf>
    <xf numFmtId="1" fontId="6" fillId="0" borderId="0" xfId="0" applyNumberFormat="1" applyFont="1" applyAlignment="1">
      <alignment horizontal="left"/>
    </xf>
    <xf numFmtId="41" fontId="3" fillId="5" borderId="30" xfId="0" applyNumberFormat="1" applyFont="1" applyFill="1" applyBorder="1" applyAlignment="1">
      <alignment vertical="center"/>
    </xf>
    <xf numFmtId="41" fontId="3" fillId="5" borderId="31" xfId="0" applyNumberFormat="1" applyFont="1" applyFill="1" applyBorder="1" applyAlignment="1">
      <alignment vertical="center"/>
    </xf>
    <xf numFmtId="0" fontId="2" fillId="0" borderId="14" xfId="0" applyFont="1" applyBorder="1" applyAlignment="1">
      <alignment horizontal="center" vertical="center"/>
    </xf>
    <xf numFmtId="41" fontId="2" fillId="0" borderId="14" xfId="0" applyNumberFormat="1" applyFont="1" applyBorder="1" applyAlignment="1">
      <alignment vertical="center"/>
    </xf>
    <xf numFmtId="41" fontId="3" fillId="0" borderId="15" xfId="0" applyNumberFormat="1" applyFont="1" applyBorder="1" applyAlignment="1">
      <alignment vertical="center"/>
    </xf>
    <xf numFmtId="41" fontId="3" fillId="3" borderId="33" xfId="0" applyNumberFormat="1" applyFont="1" applyFill="1" applyBorder="1" applyAlignment="1">
      <alignment vertical="center"/>
    </xf>
    <xf numFmtId="0" fontId="2" fillId="0" borderId="14" xfId="0" applyFont="1" applyBorder="1" applyAlignment="1">
      <alignment horizontal="left" indent="1"/>
    </xf>
    <xf numFmtId="0" fontId="10" fillId="4" borderId="29" xfId="0" applyFont="1" applyFill="1" applyBorder="1" applyAlignment="1">
      <alignment horizontal="center" vertical="center"/>
    </xf>
    <xf numFmtId="0" fontId="10" fillId="4" borderId="30" xfId="0" applyFont="1" applyFill="1" applyBorder="1" applyAlignment="1">
      <alignment horizontal="center" vertical="center"/>
    </xf>
    <xf numFmtId="41" fontId="10" fillId="4" borderId="30" xfId="0" applyNumberFormat="1" applyFont="1" applyFill="1" applyBorder="1" applyAlignment="1">
      <alignment horizontal="center" vertical="center"/>
    </xf>
    <xf numFmtId="41" fontId="10" fillId="4" borderId="31" xfId="0" applyNumberFormat="1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left" vertical="center" indent="1"/>
    </xf>
    <xf numFmtId="41" fontId="2" fillId="2" borderId="18" xfId="0" applyNumberFormat="1" applyFont="1" applyFill="1" applyBorder="1" applyAlignment="1">
      <alignment vertical="center"/>
    </xf>
    <xf numFmtId="41" fontId="3" fillId="3" borderId="30" xfId="0" applyNumberFormat="1" applyFont="1" applyFill="1" applyBorder="1" applyAlignment="1">
      <alignment vertical="center"/>
    </xf>
    <xf numFmtId="1" fontId="2" fillId="2" borderId="20" xfId="0" applyNumberFormat="1" applyFont="1" applyFill="1" applyBorder="1" applyAlignment="1">
      <alignment horizontal="left" vertical="center" indent="1"/>
    </xf>
    <xf numFmtId="41" fontId="3" fillId="2" borderId="22" xfId="0" applyNumberFormat="1" applyFont="1" applyFill="1" applyBorder="1" applyAlignment="1">
      <alignment vertical="center"/>
    </xf>
    <xf numFmtId="0" fontId="2" fillId="0" borderId="22" xfId="0" applyFont="1" applyBorder="1" applyAlignment="1">
      <alignment horizontal="left" indent="1"/>
    </xf>
    <xf numFmtId="41" fontId="2" fillId="2" borderId="20" xfId="0" applyNumberFormat="1" applyFont="1" applyFill="1" applyBorder="1" applyAlignment="1">
      <alignment vertical="center"/>
    </xf>
    <xf numFmtId="41" fontId="3" fillId="3" borderId="29" xfId="0" applyNumberFormat="1" applyFont="1" applyFill="1" applyBorder="1" applyAlignment="1">
      <alignment vertical="center"/>
    </xf>
    <xf numFmtId="1" fontId="10" fillId="4" borderId="29" xfId="0" applyNumberFormat="1" applyFont="1" applyFill="1" applyBorder="1" applyAlignment="1">
      <alignment horizontal="center" vertical="center" wrapText="1"/>
    </xf>
    <xf numFmtId="0" fontId="10" fillId="4" borderId="31" xfId="0" applyFont="1" applyFill="1" applyBorder="1" applyAlignment="1">
      <alignment horizontal="center" vertical="center"/>
    </xf>
    <xf numFmtId="41" fontId="10" fillId="4" borderId="29" xfId="0" applyNumberFormat="1" applyFont="1" applyFill="1" applyBorder="1" applyAlignment="1">
      <alignment horizontal="center" vertical="center"/>
    </xf>
    <xf numFmtId="1" fontId="7" fillId="0" borderId="7" xfId="0" applyNumberFormat="1" applyFont="1" applyBorder="1" applyAlignment="1">
      <alignment horizontal="center"/>
    </xf>
    <xf numFmtId="1" fontId="1" fillId="0" borderId="0" xfId="0" applyNumberFormat="1" applyFont="1" applyAlignment="1">
      <alignment horizontal="center"/>
    </xf>
    <xf numFmtId="1" fontId="1" fillId="0" borderId="8" xfId="0" applyNumberFormat="1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1" fontId="3" fillId="0" borderId="7" xfId="0" applyNumberFormat="1" applyFont="1" applyBorder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1" fontId="3" fillId="0" borderId="8" xfId="0" applyNumberFormat="1" applyFont="1" applyBorder="1" applyAlignment="1">
      <alignment horizontal="center" vertical="center"/>
    </xf>
    <xf numFmtId="1" fontId="3" fillId="0" borderId="28" xfId="0" applyNumberFormat="1" applyFont="1" applyBorder="1" applyAlignment="1">
      <alignment horizontal="left" indent="1"/>
    </xf>
    <xf numFmtId="1" fontId="3" fillId="0" borderId="26" xfId="0" applyNumberFormat="1" applyFont="1" applyBorder="1" applyAlignment="1">
      <alignment horizontal="left" indent="1"/>
    </xf>
    <xf numFmtId="1" fontId="3" fillId="0" borderId="27" xfId="0" applyNumberFormat="1" applyFont="1" applyBorder="1" applyAlignment="1">
      <alignment horizontal="left" indent="1"/>
    </xf>
    <xf numFmtId="0" fontId="4" fillId="0" borderId="20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3" fillId="0" borderId="7" xfId="0" applyFont="1" applyBorder="1" applyAlignment="1">
      <alignment horizontal="left" vertical="center" indent="1"/>
    </xf>
    <xf numFmtId="0" fontId="3" fillId="0" borderId="32" xfId="0" applyFont="1" applyBorder="1" applyAlignment="1">
      <alignment horizontal="left" vertical="center" indent="1"/>
    </xf>
    <xf numFmtId="1" fontId="3" fillId="0" borderId="19" xfId="0" applyNumberFormat="1" applyFont="1" applyBorder="1" applyAlignment="1">
      <alignment horizontal="left" vertical="center" indent="1"/>
    </xf>
    <xf numFmtId="1" fontId="3" fillId="0" borderId="20" xfId="0" applyNumberFormat="1" applyFont="1" applyBorder="1" applyAlignment="1">
      <alignment horizontal="left" vertical="center" indent="1"/>
    </xf>
    <xf numFmtId="1" fontId="3" fillId="0" borderId="21" xfId="0" applyNumberFormat="1" applyFont="1" applyBorder="1" applyAlignment="1">
      <alignment horizontal="left" vertical="center" indent="1"/>
    </xf>
    <xf numFmtId="0" fontId="3" fillId="3" borderId="23" xfId="0" applyFont="1" applyFill="1" applyBorder="1" applyAlignment="1">
      <alignment horizontal="left" indent="1"/>
    </xf>
    <xf numFmtId="0" fontId="3" fillId="3" borderId="24" xfId="0" applyFont="1" applyFill="1" applyBorder="1" applyAlignment="1">
      <alignment horizontal="left" indent="1"/>
    </xf>
    <xf numFmtId="0" fontId="3" fillId="3" borderId="25" xfId="0" applyFont="1" applyFill="1" applyBorder="1" applyAlignment="1">
      <alignment horizontal="left" indent="1"/>
    </xf>
    <xf numFmtId="1" fontId="3" fillId="0" borderId="9" xfId="0" applyNumberFormat="1" applyFont="1" applyBorder="1" applyAlignment="1">
      <alignment horizontal="left" indent="1"/>
    </xf>
    <xf numFmtId="1" fontId="3" fillId="0" borderId="2" xfId="0" applyNumberFormat="1" applyFont="1" applyBorder="1" applyAlignment="1">
      <alignment horizontal="left" indent="1"/>
    </xf>
    <xf numFmtId="1" fontId="3" fillId="0" borderId="3" xfId="0" applyNumberFormat="1" applyFont="1" applyBorder="1" applyAlignment="1">
      <alignment horizontal="left" indent="1"/>
    </xf>
    <xf numFmtId="1" fontId="3" fillId="5" borderId="29" xfId="0" applyNumberFormat="1" applyFont="1" applyFill="1" applyBorder="1" applyAlignment="1">
      <alignment horizontal="left" vertical="center"/>
    </xf>
    <xf numFmtId="1" fontId="3" fillId="5" borderId="30" xfId="0" applyNumberFormat="1" applyFont="1" applyFill="1" applyBorder="1" applyAlignment="1">
      <alignment horizontal="left" vertical="center"/>
    </xf>
    <xf numFmtId="1" fontId="5" fillId="0" borderId="0" xfId="0" applyNumberFormat="1" applyFont="1" applyAlignment="1">
      <alignment horizontal="left"/>
    </xf>
    <xf numFmtId="1" fontId="3" fillId="3" borderId="11" xfId="0" applyNumberFormat="1" applyFont="1" applyFill="1" applyBorder="1" applyAlignment="1">
      <alignment horizontal="left" indent="1"/>
    </xf>
    <xf numFmtId="1" fontId="3" fillId="3" borderId="12" xfId="0" applyNumberFormat="1" applyFont="1" applyFill="1" applyBorder="1" applyAlignment="1">
      <alignment horizontal="left" indent="1"/>
    </xf>
    <xf numFmtId="1" fontId="3" fillId="3" borderId="29" xfId="0" applyNumberFormat="1" applyFont="1" applyFill="1" applyBorder="1" applyAlignment="1">
      <alignment horizontal="center" vertical="center"/>
    </xf>
    <xf numFmtId="1" fontId="3" fillId="3" borderId="30" xfId="0" applyNumberFormat="1" applyFont="1" applyFill="1" applyBorder="1" applyAlignment="1">
      <alignment horizontal="center" vertical="center"/>
    </xf>
    <xf numFmtId="1" fontId="3" fillId="3" borderId="31" xfId="0" applyNumberFormat="1" applyFont="1" applyFill="1" applyBorder="1" applyAlignment="1">
      <alignment horizontal="center" vertical="center"/>
    </xf>
    <xf numFmtId="1" fontId="7" fillId="0" borderId="7" xfId="0" applyNumberFormat="1" applyFont="1" applyBorder="1" applyAlignment="1">
      <alignment horizontal="center" wrapText="1"/>
    </xf>
    <xf numFmtId="1" fontId="1" fillId="0" borderId="0" xfId="0" applyNumberFormat="1" applyFont="1" applyAlignment="1">
      <alignment horizontal="center" wrapText="1"/>
    </xf>
    <xf numFmtId="1" fontId="1" fillId="0" borderId="8" xfId="0" applyNumberFormat="1" applyFont="1" applyBorder="1" applyAlignment="1">
      <alignment horizontal="center" wrapText="1"/>
    </xf>
  </cellXfs>
  <cellStyles count="2">
    <cellStyle name="Normal" xfId="0" builtinId="0"/>
    <cellStyle name="Normal 2" xfId="1" xr:uid="{508DE4C4-A389-134F-B55D-2BD6153ACCA5}"/>
  </cellStyles>
  <dxfs count="0"/>
  <tableStyles count="0" defaultTableStyle="TableStyleMedium2" defaultPivotStyle="PivotStyleLight16"/>
  <colors>
    <mruColors>
      <color rgb="FF9ED0AD"/>
      <color rgb="FF5CD19F"/>
      <color rgb="FF4BACC6"/>
      <color rgb="FF73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166076</xdr:colOff>
      <xdr:row>1</xdr:row>
      <xdr:rowOff>97692</xdr:rowOff>
    </xdr:from>
    <xdr:to>
      <xdr:col>2</xdr:col>
      <xdr:colOff>1625599</xdr:colOff>
      <xdr:row>5</xdr:row>
      <xdr:rowOff>77176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F8AD997-0677-4B4F-9289-1D0611531E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5776" y="199292"/>
          <a:ext cx="2891692" cy="79228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111647</xdr:colOff>
      <xdr:row>2</xdr:row>
      <xdr:rowOff>43265</xdr:rowOff>
    </xdr:from>
    <xdr:to>
      <xdr:col>3</xdr:col>
      <xdr:colOff>437939</xdr:colOff>
      <xdr:row>6</xdr:row>
      <xdr:rowOff>22748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EB11D32E-FE68-5101-A5C1-B29C2A5C85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718" y="297265"/>
          <a:ext cx="2893507" cy="7777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79AA48-1EA8-A749-B22E-9DFEA107AD5A}">
  <sheetPr>
    <pageSetUpPr fitToPage="1"/>
  </sheetPr>
  <dimension ref="B1:J42"/>
  <sheetViews>
    <sheetView showGridLines="0" topLeftCell="A20" zoomScale="120" zoomScaleNormal="120" workbookViewId="0">
      <selection activeCell="E48" sqref="E48"/>
    </sheetView>
  </sheetViews>
  <sheetFormatPr baseColWidth="10" defaultRowHeight="15" x14ac:dyDescent="0.2"/>
  <cols>
    <col min="1" max="1" width="1.83203125" style="1" customWidth="1"/>
    <col min="2" max="2" width="18.83203125" style="4" customWidth="1"/>
    <col min="3" max="3" width="47.83203125" style="1" customWidth="1"/>
    <col min="4" max="4" width="24.5" style="1" customWidth="1"/>
    <col min="5" max="5" width="12.83203125" style="2" customWidth="1"/>
    <col min="6" max="10" width="17.83203125" style="5" customWidth="1"/>
    <col min="11" max="16384" width="10.83203125" style="1"/>
  </cols>
  <sheetData>
    <row r="1" spans="2:10" ht="8" customHeight="1" thickBot="1" x14ac:dyDescent="0.25"/>
    <row r="2" spans="2:10" ht="16" customHeight="1" x14ac:dyDescent="0.2">
      <c r="B2" s="51" t="s">
        <v>0</v>
      </c>
      <c r="C2" s="52"/>
      <c r="D2" s="52"/>
      <c r="E2" s="52"/>
      <c r="F2" s="52"/>
      <c r="G2" s="52"/>
      <c r="H2" s="52"/>
      <c r="I2" s="52"/>
      <c r="J2" s="53"/>
    </row>
    <row r="3" spans="2:10" ht="16" customHeight="1" x14ac:dyDescent="0.2">
      <c r="B3" s="54" t="s">
        <v>1</v>
      </c>
      <c r="C3" s="55"/>
      <c r="D3" s="55"/>
      <c r="E3" s="55"/>
      <c r="F3" s="55"/>
      <c r="G3" s="55"/>
      <c r="H3" s="55"/>
      <c r="I3" s="55"/>
      <c r="J3" s="56"/>
    </row>
    <row r="4" spans="2:10" ht="16" customHeight="1" x14ac:dyDescent="0.2">
      <c r="B4" s="54" t="s">
        <v>2</v>
      </c>
      <c r="C4" s="55"/>
      <c r="D4" s="55"/>
      <c r="E4" s="55"/>
      <c r="F4" s="55"/>
      <c r="G4" s="55"/>
      <c r="H4" s="55"/>
      <c r="I4" s="55"/>
      <c r="J4" s="56"/>
    </row>
    <row r="5" spans="2:10" ht="16" customHeight="1" x14ac:dyDescent="0.2">
      <c r="B5" s="54" t="s">
        <v>3</v>
      </c>
      <c r="C5" s="55"/>
      <c r="D5" s="55"/>
      <c r="E5" s="55"/>
      <c r="F5" s="55"/>
      <c r="G5" s="55"/>
      <c r="H5" s="55"/>
      <c r="I5" s="55"/>
      <c r="J5" s="56"/>
    </row>
    <row r="6" spans="2:10" x14ac:dyDescent="0.2">
      <c r="B6" s="57" t="s">
        <v>151</v>
      </c>
      <c r="C6" s="58"/>
      <c r="D6" s="58"/>
      <c r="E6" s="58"/>
      <c r="F6" s="58"/>
      <c r="G6" s="58"/>
      <c r="H6" s="58"/>
      <c r="I6" s="58"/>
      <c r="J6" s="59"/>
    </row>
    <row r="7" spans="2:10" x14ac:dyDescent="0.2">
      <c r="B7" s="6"/>
      <c r="J7" s="7"/>
    </row>
    <row r="8" spans="2:10" ht="16" x14ac:dyDescent="0.2">
      <c r="B8" s="48" t="s">
        <v>152</v>
      </c>
      <c r="C8" s="49"/>
      <c r="D8" s="49"/>
      <c r="E8" s="49"/>
      <c r="F8" s="49"/>
      <c r="G8" s="49"/>
      <c r="H8" s="49"/>
      <c r="I8" s="49"/>
      <c r="J8" s="50"/>
    </row>
    <row r="9" spans="2:10" x14ac:dyDescent="0.2">
      <c r="B9" s="6"/>
      <c r="J9" s="7"/>
    </row>
    <row r="10" spans="2:10" ht="27" customHeight="1" thickBot="1" x14ac:dyDescent="0.25">
      <c r="B10" s="63" t="s">
        <v>153</v>
      </c>
      <c r="C10" s="64"/>
      <c r="D10" s="64"/>
      <c r="E10" s="64"/>
      <c r="F10" s="64"/>
      <c r="G10" s="64"/>
      <c r="H10" s="64"/>
      <c r="I10" s="64"/>
      <c r="J10" s="65"/>
    </row>
    <row r="11" spans="2:10" s="3" customFormat="1" ht="27" customHeight="1" thickBot="1" x14ac:dyDescent="0.25">
      <c r="B11" s="33" t="s">
        <v>4</v>
      </c>
      <c r="C11" s="34" t="s">
        <v>101</v>
      </c>
      <c r="D11" s="34" t="s">
        <v>102</v>
      </c>
      <c r="E11" s="34" t="s">
        <v>103</v>
      </c>
      <c r="F11" s="35" t="s">
        <v>6</v>
      </c>
      <c r="G11" s="35" t="s">
        <v>7</v>
      </c>
      <c r="H11" s="35" t="s">
        <v>8</v>
      </c>
      <c r="I11" s="35" t="s">
        <v>9</v>
      </c>
      <c r="J11" s="36" t="s">
        <v>154</v>
      </c>
    </row>
    <row r="12" spans="2:10" x14ac:dyDescent="0.2">
      <c r="B12" s="66" t="s">
        <v>52</v>
      </c>
      <c r="C12" s="32" t="s">
        <v>126</v>
      </c>
      <c r="D12" s="32" t="s">
        <v>131</v>
      </c>
      <c r="E12" s="28" t="s">
        <v>104</v>
      </c>
      <c r="F12" s="29">
        <v>1910894.72</v>
      </c>
      <c r="G12" s="29">
        <v>1790066.4500000002</v>
      </c>
      <c r="H12" s="29">
        <v>1775872.02</v>
      </c>
      <c r="I12" s="29">
        <v>2109951.4</v>
      </c>
      <c r="J12" s="30">
        <f>+SUM(F12:I12)</f>
        <v>7586784.5899999999</v>
      </c>
    </row>
    <row r="13" spans="2:10" x14ac:dyDescent="0.2">
      <c r="B13" s="66"/>
      <c r="C13" s="12" t="s">
        <v>126</v>
      </c>
      <c r="D13" s="12" t="s">
        <v>132</v>
      </c>
      <c r="E13" s="13" t="s">
        <v>105</v>
      </c>
      <c r="F13" s="14">
        <v>5955751.2300000004</v>
      </c>
      <c r="G13" s="14">
        <v>5479317.6099999994</v>
      </c>
      <c r="H13" s="14">
        <v>4660719.7</v>
      </c>
      <c r="I13" s="15">
        <v>4540044.92</v>
      </c>
      <c r="J13" s="20">
        <f>+SUM(F13:I13)</f>
        <v>20635833.460000001</v>
      </c>
    </row>
    <row r="14" spans="2:10" x14ac:dyDescent="0.2">
      <c r="B14" s="66"/>
      <c r="C14" s="12" t="s">
        <v>126</v>
      </c>
      <c r="D14" s="12" t="s">
        <v>150</v>
      </c>
      <c r="E14" s="13" t="s">
        <v>106</v>
      </c>
      <c r="F14" s="14">
        <v>17418.97</v>
      </c>
      <c r="G14" s="14">
        <v>93939.4</v>
      </c>
      <c r="H14" s="14">
        <v>149223.87</v>
      </c>
      <c r="I14" s="15">
        <v>405544.78</v>
      </c>
      <c r="J14" s="20">
        <f>+SUM(F14:I14)</f>
        <v>666127.02</v>
      </c>
    </row>
    <row r="15" spans="2:10" x14ac:dyDescent="0.2">
      <c r="B15" s="66"/>
      <c r="C15" s="12" t="s">
        <v>127</v>
      </c>
      <c r="D15" s="12" t="s">
        <v>133</v>
      </c>
      <c r="E15" s="13" t="s">
        <v>107</v>
      </c>
      <c r="F15" s="14">
        <v>0</v>
      </c>
      <c r="G15" s="14">
        <v>0</v>
      </c>
      <c r="H15" s="14">
        <v>0</v>
      </c>
      <c r="I15" s="14">
        <v>0</v>
      </c>
      <c r="J15" s="20">
        <f t="shared" ref="J15:J20" si="0">+SUM(F15:I15)</f>
        <v>0</v>
      </c>
    </row>
    <row r="16" spans="2:10" x14ac:dyDescent="0.2">
      <c r="B16" s="66"/>
      <c r="C16" s="12" t="s">
        <v>127</v>
      </c>
      <c r="D16" s="12" t="s">
        <v>133</v>
      </c>
      <c r="E16" s="13" t="s">
        <v>108</v>
      </c>
      <c r="F16" s="14">
        <v>0</v>
      </c>
      <c r="G16" s="14">
        <v>0</v>
      </c>
      <c r="H16" s="14">
        <v>0</v>
      </c>
      <c r="I16" s="14">
        <v>0</v>
      </c>
      <c r="J16" s="20">
        <f t="shared" si="0"/>
        <v>0</v>
      </c>
    </row>
    <row r="17" spans="2:10" x14ac:dyDescent="0.2">
      <c r="B17" s="66"/>
      <c r="C17" s="12" t="s">
        <v>128</v>
      </c>
      <c r="D17" s="12" t="s">
        <v>134</v>
      </c>
      <c r="E17" s="13" t="s">
        <v>109</v>
      </c>
      <c r="F17" s="14">
        <v>0</v>
      </c>
      <c r="G17" s="14">
        <v>0</v>
      </c>
      <c r="H17" s="14">
        <v>0</v>
      </c>
      <c r="I17" s="14">
        <v>0</v>
      </c>
      <c r="J17" s="20">
        <f t="shared" si="0"/>
        <v>0</v>
      </c>
    </row>
    <row r="18" spans="2:10" x14ac:dyDescent="0.2">
      <c r="B18" s="66"/>
      <c r="C18" s="12" t="s">
        <v>129</v>
      </c>
      <c r="D18" s="12" t="s">
        <v>135</v>
      </c>
      <c r="E18" s="13" t="s">
        <v>110</v>
      </c>
      <c r="F18" s="14">
        <v>0</v>
      </c>
      <c r="G18" s="14">
        <v>0</v>
      </c>
      <c r="H18" s="14">
        <v>0</v>
      </c>
      <c r="I18" s="14">
        <v>0</v>
      </c>
      <c r="J18" s="20">
        <f t="shared" si="0"/>
        <v>0</v>
      </c>
    </row>
    <row r="19" spans="2:10" x14ac:dyDescent="0.2">
      <c r="B19" s="66"/>
      <c r="C19" s="12" t="s">
        <v>130</v>
      </c>
      <c r="D19" s="12" t="s">
        <v>136</v>
      </c>
      <c r="E19" s="13">
        <v>5160</v>
      </c>
      <c r="F19" s="14">
        <v>0</v>
      </c>
      <c r="G19" s="14">
        <v>0</v>
      </c>
      <c r="H19" s="14">
        <v>0</v>
      </c>
      <c r="I19" s="14">
        <v>43369.74</v>
      </c>
      <c r="J19" s="20">
        <f t="shared" si="0"/>
        <v>43369.74</v>
      </c>
    </row>
    <row r="20" spans="2:10" x14ac:dyDescent="0.2">
      <c r="B20" s="66"/>
      <c r="C20" s="12" t="s">
        <v>130</v>
      </c>
      <c r="D20" s="12" t="s">
        <v>137</v>
      </c>
      <c r="E20" s="13" t="s">
        <v>111</v>
      </c>
      <c r="F20" s="14">
        <v>54807.8</v>
      </c>
      <c r="G20" s="14">
        <v>66998.789999999994</v>
      </c>
      <c r="H20" s="14">
        <v>84701.64</v>
      </c>
      <c r="I20" s="14">
        <v>411074.08</v>
      </c>
      <c r="J20" s="20">
        <f t="shared" si="0"/>
        <v>617582.31000000006</v>
      </c>
    </row>
    <row r="21" spans="2:10" ht="16" thickBot="1" x14ac:dyDescent="0.25">
      <c r="B21" s="67"/>
      <c r="C21" s="71" t="s">
        <v>125</v>
      </c>
      <c r="D21" s="72"/>
      <c r="E21" s="73"/>
      <c r="F21" s="22">
        <f>SUM(F12:F20)</f>
        <v>7938872.7199999997</v>
      </c>
      <c r="G21" s="22">
        <f>SUM(G12:G20)</f>
        <v>7430322.25</v>
      </c>
      <c r="H21" s="22">
        <f>SUM(H12:H20)</f>
        <v>6670517.2300000004</v>
      </c>
      <c r="I21" s="22">
        <f>SUM(I12:I20)</f>
        <v>7509984.9200000009</v>
      </c>
      <c r="J21" s="31">
        <f>SUM(J12:J20)</f>
        <v>29549697.119999997</v>
      </c>
    </row>
    <row r="22" spans="2:10" x14ac:dyDescent="0.2">
      <c r="B22" s="68" t="s">
        <v>66</v>
      </c>
      <c r="C22" s="16" t="s">
        <v>117</v>
      </c>
      <c r="D22" s="16" t="s">
        <v>138</v>
      </c>
      <c r="E22" s="17" t="s">
        <v>113</v>
      </c>
      <c r="F22" s="18">
        <v>3129431</v>
      </c>
      <c r="G22" s="18">
        <v>2962790</v>
      </c>
      <c r="H22" s="18">
        <v>3617976</v>
      </c>
      <c r="I22" s="18">
        <v>3887227</v>
      </c>
      <c r="J22" s="19">
        <f>+SUM(F22:I22)</f>
        <v>13597424</v>
      </c>
    </row>
    <row r="23" spans="2:10" x14ac:dyDescent="0.2">
      <c r="B23" s="69"/>
      <c r="C23" s="12" t="s">
        <v>118</v>
      </c>
      <c r="D23" s="12" t="s">
        <v>139</v>
      </c>
      <c r="E23" s="13" t="s">
        <v>114</v>
      </c>
      <c r="F23" s="14">
        <v>140922</v>
      </c>
      <c r="G23" s="14">
        <v>115386</v>
      </c>
      <c r="H23" s="14">
        <v>219097</v>
      </c>
      <c r="I23" s="14">
        <v>195795</v>
      </c>
      <c r="J23" s="20">
        <f t="shared" ref="J23:J26" si="1">+SUM(F23:I23)</f>
        <v>671200</v>
      </c>
    </row>
    <row r="24" spans="2:10" x14ac:dyDescent="0.2">
      <c r="B24" s="69"/>
      <c r="C24" s="12" t="s">
        <v>117</v>
      </c>
      <c r="D24" s="12" t="s">
        <v>140</v>
      </c>
      <c r="E24" s="13" t="s">
        <v>115</v>
      </c>
      <c r="F24" s="14">
        <v>565429</v>
      </c>
      <c r="G24" s="14">
        <v>952356</v>
      </c>
      <c r="H24" s="14">
        <v>887925</v>
      </c>
      <c r="I24" s="14">
        <v>872272</v>
      </c>
      <c r="J24" s="20">
        <f t="shared" si="1"/>
        <v>3277982</v>
      </c>
    </row>
    <row r="25" spans="2:10" x14ac:dyDescent="0.2">
      <c r="B25" s="69"/>
      <c r="C25" s="12" t="s">
        <v>117</v>
      </c>
      <c r="D25" s="12" t="s">
        <v>141</v>
      </c>
      <c r="E25" s="13" t="s">
        <v>116</v>
      </c>
      <c r="F25" s="14">
        <v>1564053</v>
      </c>
      <c r="G25" s="14">
        <v>1314389</v>
      </c>
      <c r="H25" s="14">
        <v>1465897</v>
      </c>
      <c r="I25" s="14">
        <v>1569218</v>
      </c>
      <c r="J25" s="20">
        <f t="shared" si="1"/>
        <v>5913557</v>
      </c>
    </row>
    <row r="26" spans="2:10" x14ac:dyDescent="0.2">
      <c r="B26" s="69"/>
      <c r="C26" s="12" t="s">
        <v>119</v>
      </c>
      <c r="D26" s="12" t="s">
        <v>142</v>
      </c>
      <c r="E26" s="13"/>
      <c r="F26" s="14">
        <v>34923.01</v>
      </c>
      <c r="G26" s="14">
        <v>17184.89</v>
      </c>
      <c r="H26" s="14">
        <v>37324</v>
      </c>
      <c r="I26" s="14">
        <v>67656.710000000006</v>
      </c>
      <c r="J26" s="20">
        <f t="shared" si="1"/>
        <v>157088.60999999999</v>
      </c>
    </row>
    <row r="27" spans="2:10" ht="17" customHeight="1" thickBot="1" x14ac:dyDescent="0.25">
      <c r="B27" s="70"/>
      <c r="C27" s="71" t="s">
        <v>112</v>
      </c>
      <c r="D27" s="72"/>
      <c r="E27" s="73"/>
      <c r="F27" s="22">
        <f>SUM(F22:F26)</f>
        <v>5434758.0099999998</v>
      </c>
      <c r="G27" s="22">
        <f>SUM(G22:G26)</f>
        <v>5362105.8899999997</v>
      </c>
      <c r="H27" s="22">
        <f>SUM(H22:H26)</f>
        <v>6228219</v>
      </c>
      <c r="I27" s="22">
        <f>SUM(I22:I26)</f>
        <v>6592168.71</v>
      </c>
      <c r="J27" s="21">
        <f>SUM(J22:J26)</f>
        <v>23617251.609999999</v>
      </c>
    </row>
    <row r="28" spans="2:10" x14ac:dyDescent="0.2">
      <c r="B28" s="74" t="s">
        <v>87</v>
      </c>
      <c r="C28" s="75"/>
      <c r="D28" s="76"/>
      <c r="E28" s="28" t="s">
        <v>143</v>
      </c>
      <c r="F28" s="29">
        <v>484866.86</v>
      </c>
      <c r="G28" s="29">
        <v>294474.59999999998</v>
      </c>
      <c r="H28" s="29">
        <v>272577.57</v>
      </c>
      <c r="I28" s="29">
        <v>316326.44999999995</v>
      </c>
      <c r="J28" s="30">
        <f>+SUM(F28:I28)</f>
        <v>1368245.48</v>
      </c>
    </row>
    <row r="29" spans="2:10" x14ac:dyDescent="0.2">
      <c r="B29" s="60" t="s">
        <v>44</v>
      </c>
      <c r="C29" s="61"/>
      <c r="D29" s="62"/>
      <c r="E29" s="13" t="s">
        <v>143</v>
      </c>
      <c r="F29" s="29">
        <v>388222.19000000012</v>
      </c>
      <c r="G29" s="29">
        <v>276527</v>
      </c>
      <c r="H29" s="29">
        <v>217290.06</v>
      </c>
      <c r="I29" s="29">
        <v>787924.05</v>
      </c>
      <c r="J29" s="20">
        <f t="shared" ref="J29:J35" si="2">+SUM(F29:I29)</f>
        <v>1669963.3000000003</v>
      </c>
    </row>
    <row r="30" spans="2:10" x14ac:dyDescent="0.2">
      <c r="B30" s="60" t="s">
        <v>65</v>
      </c>
      <c r="C30" s="61"/>
      <c r="D30" s="62"/>
      <c r="E30" s="13" t="s">
        <v>143</v>
      </c>
      <c r="F30" s="29">
        <v>472332.36</v>
      </c>
      <c r="G30" s="29">
        <v>319326.42000000004</v>
      </c>
      <c r="H30" s="29">
        <v>272570.27</v>
      </c>
      <c r="I30" s="29">
        <v>525552.32000000007</v>
      </c>
      <c r="J30" s="20">
        <f t="shared" si="2"/>
        <v>1589781.37</v>
      </c>
    </row>
    <row r="31" spans="2:10" x14ac:dyDescent="0.2">
      <c r="B31" s="60" t="s">
        <v>100</v>
      </c>
      <c r="C31" s="61"/>
      <c r="D31" s="62"/>
      <c r="E31" s="13" t="s">
        <v>143</v>
      </c>
      <c r="F31" s="29">
        <v>177487.2</v>
      </c>
      <c r="G31" s="29">
        <v>73001.62</v>
      </c>
      <c r="H31" s="29">
        <v>39074.550000000003</v>
      </c>
      <c r="I31" s="29">
        <v>535294.04</v>
      </c>
      <c r="J31" s="20">
        <f t="shared" si="2"/>
        <v>824857.41</v>
      </c>
    </row>
    <row r="32" spans="2:10" x14ac:dyDescent="0.2">
      <c r="B32" s="60" t="s">
        <v>95</v>
      </c>
      <c r="C32" s="61"/>
      <c r="D32" s="62"/>
      <c r="E32" s="13" t="s">
        <v>143</v>
      </c>
      <c r="F32" s="29">
        <v>104810.77</v>
      </c>
      <c r="G32" s="29">
        <v>14831.39</v>
      </c>
      <c r="H32" s="29">
        <v>74558.820000000007</v>
      </c>
      <c r="I32" s="29">
        <v>75004.42</v>
      </c>
      <c r="J32" s="20">
        <f t="shared" si="2"/>
        <v>269205.40000000002</v>
      </c>
    </row>
    <row r="33" spans="2:10" x14ac:dyDescent="0.2">
      <c r="B33" s="60" t="s">
        <v>13</v>
      </c>
      <c r="C33" s="61"/>
      <c r="D33" s="62"/>
      <c r="E33" s="13" t="s">
        <v>143</v>
      </c>
      <c r="F33" s="29">
        <v>17501.310000000001</v>
      </c>
      <c r="G33" s="29">
        <v>14634.45</v>
      </c>
      <c r="H33" s="29">
        <v>35732.65</v>
      </c>
      <c r="I33" s="29">
        <v>162752.29999999999</v>
      </c>
      <c r="J33" s="20">
        <f t="shared" si="2"/>
        <v>230620.71</v>
      </c>
    </row>
    <row r="34" spans="2:10" x14ac:dyDescent="0.2">
      <c r="B34" s="60" t="s">
        <v>98</v>
      </c>
      <c r="C34" s="61"/>
      <c r="D34" s="62"/>
      <c r="E34" s="13" t="s">
        <v>143</v>
      </c>
      <c r="F34" s="29">
        <v>2430</v>
      </c>
      <c r="G34" s="29">
        <v>4012.9300000000003</v>
      </c>
      <c r="H34" s="29">
        <v>5624.88</v>
      </c>
      <c r="I34" s="29">
        <v>6359.83</v>
      </c>
      <c r="J34" s="20">
        <f t="shared" si="2"/>
        <v>18427.64</v>
      </c>
    </row>
    <row r="35" spans="2:10" x14ac:dyDescent="0.2">
      <c r="B35" s="60" t="s">
        <v>47</v>
      </c>
      <c r="C35" s="61"/>
      <c r="D35" s="62"/>
      <c r="E35" s="13" t="s">
        <v>143</v>
      </c>
      <c r="F35" s="29">
        <v>673.96</v>
      </c>
      <c r="G35" s="29">
        <v>1649.94</v>
      </c>
      <c r="H35" s="29">
        <v>1940</v>
      </c>
      <c r="I35" s="29">
        <v>1351.99</v>
      </c>
      <c r="J35" s="20">
        <f t="shared" si="2"/>
        <v>5615.8899999999994</v>
      </c>
    </row>
    <row r="36" spans="2:10" ht="16" thickBot="1" x14ac:dyDescent="0.25">
      <c r="B36" s="80" t="s">
        <v>120</v>
      </c>
      <c r="C36" s="81"/>
      <c r="D36" s="81"/>
      <c r="E36" s="81"/>
      <c r="F36" s="23">
        <f>SUM(F28:F35)</f>
        <v>1648324.6500000001</v>
      </c>
      <c r="G36" s="23">
        <f>SUM(G28:G35)</f>
        <v>998458.35</v>
      </c>
      <c r="H36" s="23">
        <f>SUM(H28:H35)</f>
        <v>919368.8</v>
      </c>
      <c r="I36" s="23">
        <f>SUM(I28:I35)</f>
        <v>2410565.4000000004</v>
      </c>
      <c r="J36" s="21">
        <f>SUM(J28:J35)</f>
        <v>5976717.2000000002</v>
      </c>
    </row>
    <row r="37" spans="2:10" ht="26" customHeight="1" thickBot="1" x14ac:dyDescent="0.25">
      <c r="B37" s="77" t="s">
        <v>121</v>
      </c>
      <c r="C37" s="78"/>
      <c r="D37" s="78"/>
      <c r="E37" s="78"/>
      <c r="F37" s="26">
        <f>+F21+F27+F36</f>
        <v>15021955.380000001</v>
      </c>
      <c r="G37" s="26">
        <f>+G21+G27+G36</f>
        <v>13790886.49</v>
      </c>
      <c r="H37" s="26">
        <f>+H21+H27+H36</f>
        <v>13818105.030000001</v>
      </c>
      <c r="I37" s="26">
        <f>+I21+I27+I36</f>
        <v>16512719.030000001</v>
      </c>
      <c r="J37" s="27">
        <f>+J21+J27+J36</f>
        <v>59143665.93</v>
      </c>
    </row>
    <row r="38" spans="2:10" x14ac:dyDescent="0.2">
      <c r="B38" s="8"/>
    </row>
    <row r="39" spans="2:10" x14ac:dyDescent="0.2">
      <c r="B39" s="25" t="s">
        <v>122</v>
      </c>
    </row>
    <row r="40" spans="2:10" x14ac:dyDescent="0.2">
      <c r="B40" s="79" t="s">
        <v>155</v>
      </c>
      <c r="C40" s="79"/>
      <c r="D40" s="79"/>
      <c r="E40" s="79"/>
      <c r="F40" s="79"/>
      <c r="G40" s="79"/>
      <c r="H40" s="79"/>
      <c r="I40" s="79"/>
      <c r="J40" s="79"/>
    </row>
    <row r="41" spans="2:10" x14ac:dyDescent="0.2">
      <c r="B41" s="79" t="s">
        <v>123</v>
      </c>
      <c r="C41" s="79"/>
      <c r="D41" s="79"/>
      <c r="E41" s="79"/>
      <c r="F41" s="79"/>
      <c r="G41" s="79"/>
      <c r="H41" s="79"/>
      <c r="I41" s="79"/>
      <c r="J41" s="79"/>
    </row>
    <row r="42" spans="2:10" x14ac:dyDescent="0.2">
      <c r="B42" s="79" t="s">
        <v>124</v>
      </c>
      <c r="C42" s="79"/>
      <c r="D42" s="79"/>
      <c r="E42" s="79"/>
      <c r="F42" s="79"/>
      <c r="G42" s="79"/>
      <c r="H42" s="79"/>
      <c r="I42" s="79"/>
      <c r="J42" s="79"/>
    </row>
  </sheetData>
  <autoFilter ref="B11:J37" xr:uid="{3E79AA48-1EA8-A749-B22E-9DFEA107AD5A}"/>
  <mergeCells count="24">
    <mergeCell ref="B37:E37"/>
    <mergeCell ref="B40:J40"/>
    <mergeCell ref="B41:J41"/>
    <mergeCell ref="B42:J42"/>
    <mergeCell ref="B36:E36"/>
    <mergeCell ref="B33:D33"/>
    <mergeCell ref="B34:D34"/>
    <mergeCell ref="B35:D35"/>
    <mergeCell ref="B10:J10"/>
    <mergeCell ref="B12:B21"/>
    <mergeCell ref="B22:B27"/>
    <mergeCell ref="C21:E21"/>
    <mergeCell ref="C27:E27"/>
    <mergeCell ref="B28:D28"/>
    <mergeCell ref="B29:D29"/>
    <mergeCell ref="B30:D30"/>
    <mergeCell ref="B31:D31"/>
    <mergeCell ref="B32:D32"/>
    <mergeCell ref="B8:J8"/>
    <mergeCell ref="B2:J2"/>
    <mergeCell ref="B3:J3"/>
    <mergeCell ref="B4:J4"/>
    <mergeCell ref="B5:J5"/>
    <mergeCell ref="B6:J6"/>
  </mergeCells>
  <pageMargins left="0.7" right="0.7" top="0.75" bottom="0.75" header="0.3" footer="0.3"/>
  <pageSetup paperSize="9" scale="42" orientation="portrait" horizontalDpi="0" verticalDpi="0"/>
  <ignoredErrors>
    <ignoredError sqref="J19" formulaRange="1"/>
    <ignoredError sqref="J21 J27" formula="1"/>
  </ignoredError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207CD9-012A-7542-9AB5-E7D065F38F70}">
  <sheetPr>
    <pageSetUpPr fitToPage="1"/>
  </sheetPr>
  <dimension ref="B1:I98"/>
  <sheetViews>
    <sheetView showGridLines="0" tabSelected="1" zoomScale="140" zoomScaleNormal="140" workbookViewId="0">
      <pane ySplit="12" topLeftCell="A13" activePane="bottomLeft" state="frozen"/>
      <selection pane="bottomLeft" activeCell="D18" sqref="D18"/>
    </sheetView>
  </sheetViews>
  <sheetFormatPr baseColWidth="10" defaultRowHeight="15" x14ac:dyDescent="0.2"/>
  <cols>
    <col min="1" max="1" width="1.83203125" style="1" customWidth="1"/>
    <col min="2" max="2" width="14.83203125" style="10" customWidth="1"/>
    <col min="3" max="3" width="18.83203125" style="11" customWidth="1"/>
    <col min="4" max="4" width="30.83203125" style="11" customWidth="1"/>
    <col min="5" max="9" width="17.83203125" style="9" customWidth="1"/>
    <col min="10" max="16384" width="10.83203125" style="1"/>
  </cols>
  <sheetData>
    <row r="1" spans="2:9" ht="8" customHeight="1" thickBot="1" x14ac:dyDescent="0.25">
      <c r="B1" s="4"/>
      <c r="C1" s="1"/>
      <c r="D1" s="1"/>
      <c r="E1" s="5"/>
      <c r="F1" s="5"/>
      <c r="G1" s="5"/>
      <c r="H1" s="5"/>
      <c r="I1" s="5"/>
    </row>
    <row r="2" spans="2:9" ht="12" customHeight="1" x14ac:dyDescent="0.2">
      <c r="B2" s="51"/>
      <c r="C2" s="52"/>
      <c r="D2" s="52"/>
      <c r="E2" s="52"/>
      <c r="F2" s="52"/>
      <c r="G2" s="52"/>
      <c r="H2" s="52"/>
      <c r="I2" s="53"/>
    </row>
    <row r="3" spans="2:9" ht="16" customHeight="1" x14ac:dyDescent="0.2">
      <c r="B3" s="54" t="s">
        <v>0</v>
      </c>
      <c r="C3" s="55"/>
      <c r="D3" s="55"/>
      <c r="E3" s="55"/>
      <c r="F3" s="55"/>
      <c r="G3" s="55"/>
      <c r="H3" s="55"/>
      <c r="I3" s="56"/>
    </row>
    <row r="4" spans="2:9" ht="16" customHeight="1" x14ac:dyDescent="0.2">
      <c r="B4" s="54" t="s">
        <v>1</v>
      </c>
      <c r="C4" s="55"/>
      <c r="D4" s="55"/>
      <c r="E4" s="55"/>
      <c r="F4" s="55"/>
      <c r="G4" s="55"/>
      <c r="H4" s="55"/>
      <c r="I4" s="56"/>
    </row>
    <row r="5" spans="2:9" ht="16" customHeight="1" x14ac:dyDescent="0.2">
      <c r="B5" s="54" t="s">
        <v>2</v>
      </c>
      <c r="C5" s="55"/>
      <c r="D5" s="55"/>
      <c r="E5" s="55"/>
      <c r="F5" s="55"/>
      <c r="G5" s="55"/>
      <c r="H5" s="55"/>
      <c r="I5" s="56"/>
    </row>
    <row r="6" spans="2:9" ht="16" customHeight="1" x14ac:dyDescent="0.2">
      <c r="B6" s="54" t="s">
        <v>3</v>
      </c>
      <c r="C6" s="55"/>
      <c r="D6" s="55"/>
      <c r="E6" s="55"/>
      <c r="F6" s="55"/>
      <c r="G6" s="55"/>
      <c r="H6" s="55"/>
      <c r="I6" s="56"/>
    </row>
    <row r="7" spans="2:9" x14ac:dyDescent="0.2">
      <c r="B7" s="57" t="s">
        <v>151</v>
      </c>
      <c r="C7" s="58"/>
      <c r="D7" s="58"/>
      <c r="E7" s="58"/>
      <c r="F7" s="58"/>
      <c r="G7" s="58"/>
      <c r="H7" s="58"/>
      <c r="I7" s="59"/>
    </row>
    <row r="8" spans="2:9" x14ac:dyDescent="0.2">
      <c r="B8" s="6"/>
      <c r="C8" s="1"/>
      <c r="D8" s="1"/>
      <c r="E8" s="5"/>
      <c r="F8" s="5"/>
      <c r="G8" s="5"/>
      <c r="H8" s="5"/>
      <c r="I8" s="7"/>
    </row>
    <row r="9" spans="2:9" ht="32" customHeight="1" x14ac:dyDescent="0.2">
      <c r="B9" s="85" t="s">
        <v>152</v>
      </c>
      <c r="C9" s="86"/>
      <c r="D9" s="86"/>
      <c r="E9" s="86"/>
      <c r="F9" s="86"/>
      <c r="G9" s="86"/>
      <c r="H9" s="86"/>
      <c r="I9" s="87"/>
    </row>
    <row r="10" spans="2:9" x14ac:dyDescent="0.2">
      <c r="B10" s="6"/>
      <c r="C10" s="1"/>
      <c r="D10" s="1"/>
      <c r="E10" s="5"/>
      <c r="F10" s="5"/>
      <c r="G10" s="5"/>
      <c r="H10" s="5"/>
      <c r="I10" s="7"/>
    </row>
    <row r="11" spans="2:9" ht="27" customHeight="1" thickBot="1" x14ac:dyDescent="0.25">
      <c r="B11" s="63" t="s">
        <v>153</v>
      </c>
      <c r="C11" s="64"/>
      <c r="D11" s="64"/>
      <c r="E11" s="64"/>
      <c r="F11" s="64"/>
      <c r="G11" s="64"/>
      <c r="H11" s="64"/>
      <c r="I11" s="65"/>
    </row>
    <row r="12" spans="2:9" s="3" customFormat="1" ht="33" customHeight="1" thickBot="1" x14ac:dyDescent="0.25">
      <c r="B12" s="45" t="s">
        <v>14</v>
      </c>
      <c r="C12" s="34" t="s">
        <v>4</v>
      </c>
      <c r="D12" s="46" t="s">
        <v>5</v>
      </c>
      <c r="E12" s="47" t="s">
        <v>6</v>
      </c>
      <c r="F12" s="35" t="s">
        <v>7</v>
      </c>
      <c r="G12" s="35" t="s">
        <v>8</v>
      </c>
      <c r="H12" s="35" t="s">
        <v>9</v>
      </c>
      <c r="I12" s="36" t="s">
        <v>154</v>
      </c>
    </row>
    <row r="13" spans="2:9" x14ac:dyDescent="0.2">
      <c r="B13" s="40">
        <v>5030</v>
      </c>
      <c r="C13" s="37" t="s">
        <v>13</v>
      </c>
      <c r="D13" s="42" t="s">
        <v>10</v>
      </c>
      <c r="E13" s="43">
        <v>2510.2199999999998</v>
      </c>
      <c r="F13" s="38">
        <v>1416.45</v>
      </c>
      <c r="G13" s="38">
        <v>0</v>
      </c>
      <c r="H13" s="38">
        <v>101379.79</v>
      </c>
      <c r="I13" s="41">
        <f>+SUM(E13:H13)</f>
        <v>105306.45999999999</v>
      </c>
    </row>
    <row r="14" spans="2:9" x14ac:dyDescent="0.2">
      <c r="B14" s="40">
        <v>5036</v>
      </c>
      <c r="C14" s="37" t="s">
        <v>13</v>
      </c>
      <c r="D14" s="42" t="s">
        <v>144</v>
      </c>
      <c r="E14" s="43">
        <v>221.49</v>
      </c>
      <c r="F14" s="38">
        <v>0</v>
      </c>
      <c r="G14" s="38">
        <v>0</v>
      </c>
      <c r="H14" s="38">
        <v>1757.2</v>
      </c>
      <c r="I14" s="41">
        <f t="shared" ref="I14:I15" si="0">+SUM(E14:H14)</f>
        <v>1978.69</v>
      </c>
    </row>
    <row r="15" spans="2:9" x14ac:dyDescent="0.2">
      <c r="B15" s="40">
        <v>5809</v>
      </c>
      <c r="C15" s="37" t="s">
        <v>13</v>
      </c>
      <c r="D15" s="42" t="s">
        <v>11</v>
      </c>
      <c r="E15" s="43">
        <v>6453</v>
      </c>
      <c r="F15" s="38">
        <v>6051</v>
      </c>
      <c r="G15" s="38">
        <v>27720.65</v>
      </c>
      <c r="H15" s="38">
        <v>50721.31</v>
      </c>
      <c r="I15" s="41">
        <f t="shared" si="0"/>
        <v>90945.959999999992</v>
      </c>
    </row>
    <row r="16" spans="2:9" x14ac:dyDescent="0.2">
      <c r="B16" s="40">
        <v>5861</v>
      </c>
      <c r="C16" s="37" t="s">
        <v>13</v>
      </c>
      <c r="D16" s="42" t="s">
        <v>12</v>
      </c>
      <c r="E16" s="43">
        <v>8316.6</v>
      </c>
      <c r="F16" s="38">
        <v>7167</v>
      </c>
      <c r="G16" s="38">
        <v>8012</v>
      </c>
      <c r="H16" s="38">
        <v>8894</v>
      </c>
      <c r="I16" s="41">
        <f>+SUM(E16:H16)</f>
        <v>32389.599999999999</v>
      </c>
    </row>
    <row r="17" spans="2:9" x14ac:dyDescent="0.2">
      <c r="B17" s="40">
        <v>15092</v>
      </c>
      <c r="C17" s="37" t="s">
        <v>44</v>
      </c>
      <c r="D17" s="42" t="s">
        <v>15</v>
      </c>
      <c r="E17" s="43">
        <v>933.24</v>
      </c>
      <c r="F17" s="38">
        <v>0</v>
      </c>
      <c r="G17" s="38">
        <v>0</v>
      </c>
      <c r="H17" s="38">
        <v>5639.0099999999993</v>
      </c>
      <c r="I17" s="41">
        <f t="shared" ref="I17:I47" si="1">+SUM(E17:H17)</f>
        <v>6572.2499999999991</v>
      </c>
    </row>
    <row r="18" spans="2:9" x14ac:dyDescent="0.2">
      <c r="B18" s="40">
        <v>15097</v>
      </c>
      <c r="C18" s="37" t="s">
        <v>44</v>
      </c>
      <c r="D18" s="42" t="s">
        <v>16</v>
      </c>
      <c r="E18" s="43">
        <v>18087.699999999997</v>
      </c>
      <c r="F18" s="38">
        <v>1714.89</v>
      </c>
      <c r="G18" s="38">
        <v>109</v>
      </c>
      <c r="H18" s="38">
        <v>20045.77</v>
      </c>
      <c r="I18" s="41">
        <f t="shared" si="1"/>
        <v>39957.360000000001</v>
      </c>
    </row>
    <row r="19" spans="2:9" x14ac:dyDescent="0.2">
      <c r="B19" s="40">
        <v>15180</v>
      </c>
      <c r="C19" s="37" t="s">
        <v>44</v>
      </c>
      <c r="D19" s="42" t="s">
        <v>17</v>
      </c>
      <c r="E19" s="43">
        <v>1025.68</v>
      </c>
      <c r="F19" s="38">
        <v>0</v>
      </c>
      <c r="G19" s="38">
        <v>0</v>
      </c>
      <c r="H19" s="38">
        <v>1332.26</v>
      </c>
      <c r="I19" s="41">
        <f t="shared" si="1"/>
        <v>2357.94</v>
      </c>
    </row>
    <row r="20" spans="2:9" x14ac:dyDescent="0.2">
      <c r="B20" s="40">
        <v>15183</v>
      </c>
      <c r="C20" s="37" t="s">
        <v>44</v>
      </c>
      <c r="D20" s="42" t="s">
        <v>18</v>
      </c>
      <c r="E20" s="43">
        <v>475.84</v>
      </c>
      <c r="F20" s="38">
        <v>0</v>
      </c>
      <c r="G20" s="38">
        <v>876.28</v>
      </c>
      <c r="H20" s="38">
        <v>2864.5299999999997</v>
      </c>
      <c r="I20" s="41">
        <f t="shared" si="1"/>
        <v>4216.6499999999996</v>
      </c>
    </row>
    <row r="21" spans="2:9" x14ac:dyDescent="0.2">
      <c r="B21" s="40">
        <v>15187</v>
      </c>
      <c r="C21" s="37" t="s">
        <v>44</v>
      </c>
      <c r="D21" s="42" t="s">
        <v>19</v>
      </c>
      <c r="E21" s="43">
        <v>2731.42</v>
      </c>
      <c r="F21" s="38">
        <v>106</v>
      </c>
      <c r="G21" s="38">
        <v>1528.51</v>
      </c>
      <c r="H21" s="38">
        <v>2754.1</v>
      </c>
      <c r="I21" s="41">
        <f t="shared" si="1"/>
        <v>7120.0300000000007</v>
      </c>
    </row>
    <row r="22" spans="2:9" x14ac:dyDescent="0.2">
      <c r="B22" s="40">
        <v>15215</v>
      </c>
      <c r="C22" s="37" t="s">
        <v>44</v>
      </c>
      <c r="D22" s="42" t="s">
        <v>20</v>
      </c>
      <c r="E22" s="43">
        <v>3904.52</v>
      </c>
      <c r="F22" s="38">
        <v>550</v>
      </c>
      <c r="G22" s="38">
        <v>1122.8499999999999</v>
      </c>
      <c r="H22" s="38">
        <v>26925.9</v>
      </c>
      <c r="I22" s="41">
        <f t="shared" si="1"/>
        <v>32503.270000000004</v>
      </c>
    </row>
    <row r="23" spans="2:9" x14ac:dyDescent="0.2">
      <c r="B23" s="40">
        <v>15238</v>
      </c>
      <c r="C23" s="37" t="s">
        <v>44</v>
      </c>
      <c r="D23" s="42" t="s">
        <v>145</v>
      </c>
      <c r="E23" s="43">
        <v>0</v>
      </c>
      <c r="F23" s="38">
        <v>1670.09</v>
      </c>
      <c r="G23" s="38">
        <v>0</v>
      </c>
      <c r="H23" s="38">
        <v>0</v>
      </c>
      <c r="I23" s="41">
        <f t="shared" si="1"/>
        <v>1670.09</v>
      </c>
    </row>
    <row r="24" spans="2:9" x14ac:dyDescent="0.2">
      <c r="B24" s="40">
        <v>15296</v>
      </c>
      <c r="C24" s="37" t="s">
        <v>44</v>
      </c>
      <c r="D24" s="42" t="s">
        <v>21</v>
      </c>
      <c r="E24" s="43">
        <v>8157.71</v>
      </c>
      <c r="F24" s="38">
        <v>1850.68</v>
      </c>
      <c r="G24" s="38">
        <v>2077.6799999999998</v>
      </c>
      <c r="H24" s="38">
        <v>12339.39</v>
      </c>
      <c r="I24" s="41">
        <f t="shared" si="1"/>
        <v>24425.46</v>
      </c>
    </row>
    <row r="25" spans="2:9" x14ac:dyDescent="0.2">
      <c r="B25" s="40">
        <v>15362</v>
      </c>
      <c r="C25" s="37" t="s">
        <v>44</v>
      </c>
      <c r="D25" s="42" t="s">
        <v>22</v>
      </c>
      <c r="E25" s="43">
        <v>2949.16</v>
      </c>
      <c r="F25" s="38">
        <v>0</v>
      </c>
      <c r="G25" s="38">
        <v>960.47</v>
      </c>
      <c r="H25" s="38">
        <v>6039.22</v>
      </c>
      <c r="I25" s="41">
        <f t="shared" si="1"/>
        <v>9948.85</v>
      </c>
    </row>
    <row r="26" spans="2:9" x14ac:dyDescent="0.2">
      <c r="B26" s="40">
        <v>15368</v>
      </c>
      <c r="C26" s="37" t="s">
        <v>44</v>
      </c>
      <c r="D26" s="42" t="s">
        <v>23</v>
      </c>
      <c r="E26" s="43">
        <v>1724.69</v>
      </c>
      <c r="F26" s="38">
        <v>2655.73</v>
      </c>
      <c r="G26" s="38">
        <v>625.06000000000006</v>
      </c>
      <c r="H26" s="38">
        <v>8112.24</v>
      </c>
      <c r="I26" s="41">
        <f t="shared" si="1"/>
        <v>13117.720000000001</v>
      </c>
    </row>
    <row r="27" spans="2:9" x14ac:dyDescent="0.2">
      <c r="B27" s="40">
        <v>15403</v>
      </c>
      <c r="C27" s="37" t="s">
        <v>44</v>
      </c>
      <c r="D27" s="42" t="s">
        <v>24</v>
      </c>
      <c r="E27" s="43">
        <v>1824.69</v>
      </c>
      <c r="F27" s="38">
        <v>830.56000000000006</v>
      </c>
      <c r="G27" s="38">
        <v>527</v>
      </c>
      <c r="H27" s="38">
        <v>8095.9400000000005</v>
      </c>
      <c r="I27" s="41">
        <f t="shared" si="1"/>
        <v>11278.19</v>
      </c>
    </row>
    <row r="28" spans="2:9" x14ac:dyDescent="0.2">
      <c r="B28" s="40">
        <v>15464</v>
      </c>
      <c r="C28" s="37" t="s">
        <v>44</v>
      </c>
      <c r="D28" s="42" t="s">
        <v>25</v>
      </c>
      <c r="E28" s="43">
        <v>2210.5700000000002</v>
      </c>
      <c r="F28" s="38">
        <v>0</v>
      </c>
      <c r="G28" s="38">
        <v>7542.24</v>
      </c>
      <c r="H28" s="38">
        <v>25340.020000000004</v>
      </c>
      <c r="I28" s="41">
        <f t="shared" si="1"/>
        <v>35092.83</v>
      </c>
    </row>
    <row r="29" spans="2:9" x14ac:dyDescent="0.2">
      <c r="B29" s="40">
        <v>15466</v>
      </c>
      <c r="C29" s="37" t="s">
        <v>44</v>
      </c>
      <c r="D29" s="42" t="s">
        <v>26</v>
      </c>
      <c r="E29" s="43">
        <v>0</v>
      </c>
      <c r="F29" s="38">
        <v>0</v>
      </c>
      <c r="G29" s="38">
        <v>209.64</v>
      </c>
      <c r="H29" s="38">
        <v>5390.95</v>
      </c>
      <c r="I29" s="41">
        <f t="shared" si="1"/>
        <v>5600.59</v>
      </c>
    </row>
    <row r="30" spans="2:9" x14ac:dyDescent="0.2">
      <c r="B30" s="40">
        <v>15476</v>
      </c>
      <c r="C30" s="37" t="s">
        <v>44</v>
      </c>
      <c r="D30" s="42" t="s">
        <v>27</v>
      </c>
      <c r="E30" s="43">
        <v>1326.96</v>
      </c>
      <c r="F30" s="38">
        <v>0</v>
      </c>
      <c r="G30" s="38">
        <v>479.45</v>
      </c>
      <c r="H30" s="38">
        <v>5737.38</v>
      </c>
      <c r="I30" s="41">
        <f t="shared" si="1"/>
        <v>7543.79</v>
      </c>
    </row>
    <row r="31" spans="2:9" x14ac:dyDescent="0.2">
      <c r="B31" s="40">
        <v>15516</v>
      </c>
      <c r="C31" s="37" t="s">
        <v>44</v>
      </c>
      <c r="D31" s="42" t="s">
        <v>28</v>
      </c>
      <c r="E31" s="43">
        <v>10159.530000000001</v>
      </c>
      <c r="F31" s="38">
        <v>0</v>
      </c>
      <c r="G31" s="38">
        <v>6311.5800000000008</v>
      </c>
      <c r="H31" s="38">
        <v>21669.72</v>
      </c>
      <c r="I31" s="41">
        <f t="shared" si="1"/>
        <v>38140.83</v>
      </c>
    </row>
    <row r="32" spans="2:9" x14ac:dyDescent="0.2">
      <c r="B32" s="40">
        <v>15537</v>
      </c>
      <c r="C32" s="37" t="s">
        <v>44</v>
      </c>
      <c r="D32" s="42" t="s">
        <v>29</v>
      </c>
      <c r="E32" s="43">
        <v>2492.9499999999998</v>
      </c>
      <c r="F32" s="38">
        <v>1071.69</v>
      </c>
      <c r="G32" s="38">
        <v>603.77</v>
      </c>
      <c r="H32" s="38">
        <v>614.89</v>
      </c>
      <c r="I32" s="41">
        <f t="shared" si="1"/>
        <v>4783.3</v>
      </c>
    </row>
    <row r="33" spans="2:9" x14ac:dyDescent="0.2">
      <c r="B33" s="40">
        <v>15600</v>
      </c>
      <c r="C33" s="37" t="s">
        <v>44</v>
      </c>
      <c r="D33" s="42" t="s">
        <v>30</v>
      </c>
      <c r="E33" s="43">
        <v>20754.650000000001</v>
      </c>
      <c r="F33" s="38">
        <v>29064.720000000001</v>
      </c>
      <c r="G33" s="38">
        <v>5092.49</v>
      </c>
      <c r="H33" s="38">
        <v>145365.65</v>
      </c>
      <c r="I33" s="41">
        <f t="shared" si="1"/>
        <v>200277.51</v>
      </c>
    </row>
    <row r="34" spans="2:9" x14ac:dyDescent="0.2">
      <c r="B34" s="40">
        <v>15632</v>
      </c>
      <c r="C34" s="37" t="s">
        <v>44</v>
      </c>
      <c r="D34" s="42" t="s">
        <v>31</v>
      </c>
      <c r="E34" s="43">
        <v>954.08</v>
      </c>
      <c r="F34" s="38">
        <v>0</v>
      </c>
      <c r="G34" s="38">
        <v>240.78</v>
      </c>
      <c r="H34" s="38">
        <v>1620.01</v>
      </c>
      <c r="I34" s="41">
        <f t="shared" si="1"/>
        <v>2814.87</v>
      </c>
    </row>
    <row r="35" spans="2:9" x14ac:dyDescent="0.2">
      <c r="B35" s="40">
        <v>15646</v>
      </c>
      <c r="C35" s="37" t="s">
        <v>44</v>
      </c>
      <c r="D35" s="42" t="s">
        <v>32</v>
      </c>
      <c r="E35" s="43">
        <v>126095.98999999999</v>
      </c>
      <c r="F35" s="38">
        <v>126212.84</v>
      </c>
      <c r="G35" s="38">
        <v>114958.59999999999</v>
      </c>
      <c r="H35" s="38">
        <v>103792.42000000001</v>
      </c>
      <c r="I35" s="41">
        <f t="shared" si="1"/>
        <v>471059.85</v>
      </c>
    </row>
    <row r="36" spans="2:9" x14ac:dyDescent="0.2">
      <c r="B36" s="40">
        <v>15673</v>
      </c>
      <c r="C36" s="37" t="s">
        <v>44</v>
      </c>
      <c r="D36" s="42" t="s">
        <v>33</v>
      </c>
      <c r="E36" s="43">
        <v>5322.04</v>
      </c>
      <c r="F36" s="38">
        <v>8590.36</v>
      </c>
      <c r="G36" s="38">
        <v>843</v>
      </c>
      <c r="H36" s="38">
        <v>16752.740000000002</v>
      </c>
      <c r="I36" s="41">
        <f t="shared" si="1"/>
        <v>31508.140000000003</v>
      </c>
    </row>
    <row r="37" spans="2:9" x14ac:dyDescent="0.2">
      <c r="B37" s="40">
        <v>15720</v>
      </c>
      <c r="C37" s="37" t="s">
        <v>44</v>
      </c>
      <c r="D37" s="42" t="s">
        <v>34</v>
      </c>
      <c r="E37" s="43">
        <v>13217.16</v>
      </c>
      <c r="F37" s="38">
        <v>12590.02</v>
      </c>
      <c r="G37" s="38">
        <v>13140.630000000001</v>
      </c>
      <c r="H37" s="38">
        <v>13779.58</v>
      </c>
      <c r="I37" s="41">
        <f t="shared" si="1"/>
        <v>52727.39</v>
      </c>
    </row>
    <row r="38" spans="2:9" x14ac:dyDescent="0.2">
      <c r="B38" s="40">
        <v>15723</v>
      </c>
      <c r="C38" s="37" t="s">
        <v>44</v>
      </c>
      <c r="D38" s="42" t="s">
        <v>35</v>
      </c>
      <c r="E38" s="43">
        <v>23852.020000000004</v>
      </c>
      <c r="F38" s="38">
        <v>13084.650000000001</v>
      </c>
      <c r="G38" s="38">
        <v>6397.26</v>
      </c>
      <c r="H38" s="38">
        <v>23115.51</v>
      </c>
      <c r="I38" s="41">
        <f t="shared" si="1"/>
        <v>66449.440000000002</v>
      </c>
    </row>
    <row r="39" spans="2:9" x14ac:dyDescent="0.2">
      <c r="B39" s="40">
        <v>15757</v>
      </c>
      <c r="C39" s="37" t="s">
        <v>44</v>
      </c>
      <c r="D39" s="42" t="s">
        <v>36</v>
      </c>
      <c r="E39" s="43">
        <v>48509</v>
      </c>
      <c r="F39" s="38">
        <v>39979.229999999996</v>
      </c>
      <c r="G39" s="38">
        <v>25416.68</v>
      </c>
      <c r="H39" s="38">
        <v>105622.21999999999</v>
      </c>
      <c r="I39" s="41">
        <f t="shared" si="1"/>
        <v>219527.13</v>
      </c>
    </row>
    <row r="40" spans="2:9" x14ac:dyDescent="0.2">
      <c r="B40" s="40">
        <v>15755</v>
      </c>
      <c r="C40" s="37" t="s">
        <v>44</v>
      </c>
      <c r="D40" s="42" t="s">
        <v>37</v>
      </c>
      <c r="E40" s="43">
        <v>37469.159999999996</v>
      </c>
      <c r="F40" s="38">
        <v>27303.989999999998</v>
      </c>
      <c r="G40" s="38">
        <v>8868.19</v>
      </c>
      <c r="H40" s="38">
        <v>112207.4</v>
      </c>
      <c r="I40" s="41">
        <f t="shared" si="1"/>
        <v>185848.74</v>
      </c>
    </row>
    <row r="41" spans="2:9" x14ac:dyDescent="0.2">
      <c r="B41" s="40">
        <v>15759</v>
      </c>
      <c r="C41" s="37" t="s">
        <v>44</v>
      </c>
      <c r="D41" s="42" t="s">
        <v>38</v>
      </c>
      <c r="E41" s="43">
        <v>7781.58</v>
      </c>
      <c r="F41" s="38">
        <v>700</v>
      </c>
      <c r="G41" s="38">
        <v>3469.4700000000003</v>
      </c>
      <c r="H41" s="38">
        <v>28329.24</v>
      </c>
      <c r="I41" s="41">
        <f t="shared" si="1"/>
        <v>40280.29</v>
      </c>
    </row>
    <row r="42" spans="2:9" x14ac:dyDescent="0.2">
      <c r="B42" s="40">
        <v>15774</v>
      </c>
      <c r="C42" s="37" t="s">
        <v>44</v>
      </c>
      <c r="D42" s="42" t="s">
        <v>146</v>
      </c>
      <c r="E42" s="43">
        <v>0</v>
      </c>
      <c r="F42" s="38">
        <v>0</v>
      </c>
      <c r="G42" s="38">
        <v>0</v>
      </c>
      <c r="H42" s="38">
        <v>1140.22</v>
      </c>
      <c r="I42" s="41">
        <f t="shared" si="1"/>
        <v>1140.22</v>
      </c>
    </row>
    <row r="43" spans="2:9" x14ac:dyDescent="0.2">
      <c r="B43" s="40">
        <v>15790</v>
      </c>
      <c r="C43" s="37" t="s">
        <v>44</v>
      </c>
      <c r="D43" s="42" t="s">
        <v>39</v>
      </c>
      <c r="E43" s="43">
        <v>23262.760000000002</v>
      </c>
      <c r="F43" s="38">
        <v>5479.0599999999995</v>
      </c>
      <c r="G43" s="38">
        <v>12464.710000000001</v>
      </c>
      <c r="H43" s="38">
        <v>24588.41</v>
      </c>
      <c r="I43" s="41">
        <f t="shared" si="1"/>
        <v>65794.94</v>
      </c>
    </row>
    <row r="44" spans="2:9" x14ac:dyDescent="0.2">
      <c r="B44" s="40">
        <v>15820</v>
      </c>
      <c r="C44" s="37" t="s">
        <v>44</v>
      </c>
      <c r="D44" s="42" t="s">
        <v>40</v>
      </c>
      <c r="E44" s="43">
        <v>15481.400000000001</v>
      </c>
      <c r="F44" s="38">
        <v>371.45</v>
      </c>
      <c r="G44" s="38">
        <v>1572.6999999999998</v>
      </c>
      <c r="H44" s="38">
        <v>30136.989999999998</v>
      </c>
      <c r="I44" s="41">
        <f t="shared" si="1"/>
        <v>47562.54</v>
      </c>
    </row>
    <row r="45" spans="2:9" x14ac:dyDescent="0.2">
      <c r="B45" s="40">
        <v>15001</v>
      </c>
      <c r="C45" s="37" t="s">
        <v>44</v>
      </c>
      <c r="D45" s="42" t="s">
        <v>41</v>
      </c>
      <c r="E45" s="43">
        <v>6815.69</v>
      </c>
      <c r="F45" s="38">
        <v>1618.04</v>
      </c>
      <c r="G45" s="38">
        <v>50.54</v>
      </c>
      <c r="H45" s="38">
        <v>16163.380000000001</v>
      </c>
      <c r="I45" s="41">
        <f t="shared" si="1"/>
        <v>24647.65</v>
      </c>
    </row>
    <row r="46" spans="2:9" x14ac:dyDescent="0.2">
      <c r="B46" s="40">
        <v>15837</v>
      </c>
      <c r="C46" s="37" t="s">
        <v>44</v>
      </c>
      <c r="D46" s="42" t="s">
        <v>42</v>
      </c>
      <c r="E46" s="43">
        <v>702</v>
      </c>
      <c r="F46" s="38">
        <v>1083</v>
      </c>
      <c r="G46" s="38">
        <v>1801.48</v>
      </c>
      <c r="H46" s="38">
        <v>11458.76</v>
      </c>
      <c r="I46" s="41">
        <f t="shared" si="1"/>
        <v>15045.24</v>
      </c>
    </row>
    <row r="47" spans="2:9" x14ac:dyDescent="0.2">
      <c r="B47" s="40">
        <v>15842</v>
      </c>
      <c r="C47" s="37" t="s">
        <v>44</v>
      </c>
      <c r="D47" s="42" t="s">
        <v>43</v>
      </c>
      <c r="E47" s="43">
        <v>0</v>
      </c>
      <c r="F47" s="38">
        <v>0</v>
      </c>
      <c r="G47" s="38">
        <v>0</v>
      </c>
      <c r="H47" s="38">
        <v>950.2</v>
      </c>
      <c r="I47" s="41">
        <f t="shared" si="1"/>
        <v>950.2</v>
      </c>
    </row>
    <row r="48" spans="2:9" x14ac:dyDescent="0.2">
      <c r="B48" s="40">
        <v>19110</v>
      </c>
      <c r="C48" s="37" t="s">
        <v>47</v>
      </c>
      <c r="D48" s="42" t="s">
        <v>45</v>
      </c>
      <c r="E48" s="43">
        <v>0</v>
      </c>
      <c r="F48" s="38">
        <v>1283.21</v>
      </c>
      <c r="G48" s="38">
        <v>815</v>
      </c>
      <c r="H48" s="38">
        <v>0</v>
      </c>
      <c r="I48" s="41">
        <f>+SUM(E48:H48)</f>
        <v>2098.21</v>
      </c>
    </row>
    <row r="49" spans="2:9" x14ac:dyDescent="0.2">
      <c r="B49" s="40">
        <v>19130</v>
      </c>
      <c r="C49" s="37" t="s">
        <v>47</v>
      </c>
      <c r="D49" s="42" t="s">
        <v>147</v>
      </c>
      <c r="E49" s="43">
        <v>373.96</v>
      </c>
      <c r="F49" s="38">
        <v>246.73</v>
      </c>
      <c r="G49" s="38">
        <v>625</v>
      </c>
      <c r="H49" s="38">
        <v>1351.99</v>
      </c>
      <c r="I49" s="41">
        <f t="shared" ref="I49:I52" si="2">+SUM(E49:H49)</f>
        <v>2597.6800000000003</v>
      </c>
    </row>
    <row r="50" spans="2:9" x14ac:dyDescent="0.2">
      <c r="B50" s="40">
        <v>19256</v>
      </c>
      <c r="C50" s="37" t="s">
        <v>47</v>
      </c>
      <c r="D50" s="42" t="s">
        <v>148</v>
      </c>
      <c r="E50" s="43">
        <v>300</v>
      </c>
      <c r="F50" s="38">
        <v>0</v>
      </c>
      <c r="G50" s="38">
        <v>400</v>
      </c>
      <c r="H50" s="38">
        <v>0</v>
      </c>
      <c r="I50" s="41">
        <f t="shared" si="2"/>
        <v>700</v>
      </c>
    </row>
    <row r="51" spans="2:9" x14ac:dyDescent="0.2">
      <c r="B51" s="40">
        <v>19473</v>
      </c>
      <c r="C51" s="37" t="s">
        <v>47</v>
      </c>
      <c r="D51" s="42" t="s">
        <v>46</v>
      </c>
      <c r="E51" s="43">
        <v>0</v>
      </c>
      <c r="F51" s="38">
        <v>120</v>
      </c>
      <c r="G51" s="38">
        <v>100</v>
      </c>
      <c r="H51" s="38">
        <v>0</v>
      </c>
      <c r="I51" s="41">
        <f t="shared" si="2"/>
        <v>220</v>
      </c>
    </row>
    <row r="52" spans="2:9" x14ac:dyDescent="0.2">
      <c r="B52" s="40">
        <v>20013</v>
      </c>
      <c r="C52" s="37" t="s">
        <v>52</v>
      </c>
      <c r="D52" s="42" t="s">
        <v>48</v>
      </c>
      <c r="E52" s="43">
        <v>233708.71000000002</v>
      </c>
      <c r="F52" s="38">
        <v>90970.66</v>
      </c>
      <c r="G52" s="38">
        <v>13808.11</v>
      </c>
      <c r="H52" s="38">
        <v>35490.89</v>
      </c>
      <c r="I52" s="41">
        <f t="shared" si="2"/>
        <v>373978.37</v>
      </c>
    </row>
    <row r="53" spans="2:9" x14ac:dyDescent="0.2">
      <c r="B53" s="40">
        <v>20045</v>
      </c>
      <c r="C53" s="37" t="s">
        <v>52</v>
      </c>
      <c r="D53" s="42" t="s">
        <v>49</v>
      </c>
      <c r="E53" s="43">
        <v>5722042.5200000005</v>
      </c>
      <c r="F53" s="38">
        <v>5388346.9500000002</v>
      </c>
      <c r="G53" s="38">
        <v>4646911.59</v>
      </c>
      <c r="H53" s="38">
        <v>4504554.03</v>
      </c>
      <c r="I53" s="41">
        <f>+SUM(E53:H53)</f>
        <v>20261855.09</v>
      </c>
    </row>
    <row r="54" spans="2:9" x14ac:dyDescent="0.2">
      <c r="B54" s="40">
        <v>20250</v>
      </c>
      <c r="C54" s="37" t="s">
        <v>52</v>
      </c>
      <c r="D54" s="42" t="s">
        <v>50</v>
      </c>
      <c r="E54" s="43">
        <v>54807.8</v>
      </c>
      <c r="F54" s="38">
        <v>66998.789999999994</v>
      </c>
      <c r="G54" s="38">
        <v>84701.64</v>
      </c>
      <c r="H54" s="38">
        <v>454443.82</v>
      </c>
      <c r="I54" s="41">
        <f>+SUM(E54:H54)</f>
        <v>660952.05000000005</v>
      </c>
    </row>
    <row r="55" spans="2:9" x14ac:dyDescent="0.2">
      <c r="B55" s="40">
        <v>20400</v>
      </c>
      <c r="C55" s="37" t="s">
        <v>52</v>
      </c>
      <c r="D55" s="42" t="s">
        <v>51</v>
      </c>
      <c r="E55" s="43">
        <v>1928313.6900000002</v>
      </c>
      <c r="F55" s="38">
        <v>1884005.85</v>
      </c>
      <c r="G55" s="38">
        <v>1925095.8900000001</v>
      </c>
      <c r="H55" s="38">
        <v>2515496.1800000002</v>
      </c>
      <c r="I55" s="41">
        <f t="shared" ref="I55:I67" si="3">+SUM(E55:H55)</f>
        <v>8252911.6099999994</v>
      </c>
    </row>
    <row r="56" spans="2:9" x14ac:dyDescent="0.2">
      <c r="B56" s="40">
        <v>23580</v>
      </c>
      <c r="C56" s="37" t="s">
        <v>100</v>
      </c>
      <c r="D56" s="42" t="s">
        <v>53</v>
      </c>
      <c r="E56" s="43">
        <v>177487.2</v>
      </c>
      <c r="F56" s="38">
        <v>73001.62</v>
      </c>
      <c r="G56" s="38">
        <v>39074.550000000003</v>
      </c>
      <c r="H56" s="38">
        <v>535294.04</v>
      </c>
      <c r="I56" s="41">
        <f t="shared" si="3"/>
        <v>824857.41</v>
      </c>
    </row>
    <row r="57" spans="2:9" x14ac:dyDescent="0.2">
      <c r="B57" s="40">
        <v>25200</v>
      </c>
      <c r="C57" s="37" t="s">
        <v>65</v>
      </c>
      <c r="D57" s="42" t="s">
        <v>54</v>
      </c>
      <c r="E57" s="43">
        <v>0</v>
      </c>
      <c r="F57" s="38">
        <v>0</v>
      </c>
      <c r="G57" s="38">
        <v>0</v>
      </c>
      <c r="H57" s="38">
        <v>5978.55</v>
      </c>
      <c r="I57" s="41">
        <f t="shared" si="3"/>
        <v>5978.55</v>
      </c>
    </row>
    <row r="58" spans="2:9" x14ac:dyDescent="0.2">
      <c r="B58" s="40">
        <v>25224</v>
      </c>
      <c r="C58" s="37" t="s">
        <v>65</v>
      </c>
      <c r="D58" s="42" t="s">
        <v>55</v>
      </c>
      <c r="E58" s="43">
        <v>96013.52</v>
      </c>
      <c r="F58" s="38">
        <v>67586.709999999992</v>
      </c>
      <c r="G58" s="38">
        <v>79142.58</v>
      </c>
      <c r="H58" s="38">
        <v>174338.1</v>
      </c>
      <c r="I58" s="41">
        <f t="shared" si="3"/>
        <v>417080.91000000003</v>
      </c>
    </row>
    <row r="59" spans="2:9" x14ac:dyDescent="0.2">
      <c r="B59" s="40">
        <v>25317</v>
      </c>
      <c r="C59" s="37" t="s">
        <v>65</v>
      </c>
      <c r="D59" s="42" t="s">
        <v>56</v>
      </c>
      <c r="E59" s="43">
        <v>147608.46000000002</v>
      </c>
      <c r="F59" s="38">
        <v>131990.31</v>
      </c>
      <c r="G59" s="38">
        <v>88750.48000000001</v>
      </c>
      <c r="H59" s="38">
        <v>110150.51000000001</v>
      </c>
      <c r="I59" s="41">
        <f t="shared" si="3"/>
        <v>478499.76</v>
      </c>
    </row>
    <row r="60" spans="2:9" x14ac:dyDescent="0.2">
      <c r="B60" s="40">
        <v>25326</v>
      </c>
      <c r="C60" s="37" t="s">
        <v>65</v>
      </c>
      <c r="D60" s="42" t="s">
        <v>57</v>
      </c>
      <c r="E60" s="43">
        <v>0</v>
      </c>
      <c r="F60" s="38">
        <v>0</v>
      </c>
      <c r="G60" s="38">
        <v>0</v>
      </c>
      <c r="H60" s="38">
        <v>357.5</v>
      </c>
      <c r="I60" s="41">
        <f t="shared" si="3"/>
        <v>357.5</v>
      </c>
    </row>
    <row r="61" spans="2:9" x14ac:dyDescent="0.2">
      <c r="B61" s="40">
        <v>25407</v>
      </c>
      <c r="C61" s="37" t="s">
        <v>65</v>
      </c>
      <c r="D61" s="42" t="s">
        <v>58</v>
      </c>
      <c r="E61" s="43">
        <v>95340.530000000013</v>
      </c>
      <c r="F61" s="38">
        <v>27611.21</v>
      </c>
      <c r="G61" s="38">
        <v>33372.01</v>
      </c>
      <c r="H61" s="38">
        <v>45185.75</v>
      </c>
      <c r="I61" s="41">
        <f t="shared" si="3"/>
        <v>201509.50000000003</v>
      </c>
    </row>
    <row r="62" spans="2:9" x14ac:dyDescent="0.2">
      <c r="B62" s="40">
        <v>25513</v>
      </c>
      <c r="C62" s="37" t="s">
        <v>65</v>
      </c>
      <c r="D62" s="42" t="s">
        <v>59</v>
      </c>
      <c r="E62" s="43">
        <v>0</v>
      </c>
      <c r="F62" s="38">
        <v>5650.27</v>
      </c>
      <c r="G62" s="38">
        <v>1281.08</v>
      </c>
      <c r="H62" s="38">
        <v>19855.59</v>
      </c>
      <c r="I62" s="41">
        <f t="shared" si="3"/>
        <v>26786.940000000002</v>
      </c>
    </row>
    <row r="63" spans="2:9" x14ac:dyDescent="0.2">
      <c r="B63" s="40">
        <v>25781</v>
      </c>
      <c r="C63" s="37" t="s">
        <v>65</v>
      </c>
      <c r="D63" s="42" t="s">
        <v>60</v>
      </c>
      <c r="E63" s="43">
        <v>120872.29999999999</v>
      </c>
      <c r="F63" s="38">
        <v>61405.420000000006</v>
      </c>
      <c r="G63" s="38">
        <v>68035.33</v>
      </c>
      <c r="H63" s="38">
        <v>121376.26000000001</v>
      </c>
      <c r="I63" s="41">
        <f t="shared" si="3"/>
        <v>371689.31</v>
      </c>
    </row>
    <row r="64" spans="2:9" x14ac:dyDescent="0.2">
      <c r="B64" s="40">
        <v>25793</v>
      </c>
      <c r="C64" s="37" t="s">
        <v>65</v>
      </c>
      <c r="D64" s="42" t="s">
        <v>61</v>
      </c>
      <c r="E64" s="43">
        <v>12402.550000000001</v>
      </c>
      <c r="F64" s="38">
        <v>21144.149999999998</v>
      </c>
      <c r="G64" s="38">
        <v>1988.79</v>
      </c>
      <c r="H64" s="38">
        <v>20327.169999999998</v>
      </c>
      <c r="I64" s="41">
        <f t="shared" si="3"/>
        <v>55862.659999999996</v>
      </c>
    </row>
    <row r="65" spans="2:9" x14ac:dyDescent="0.2">
      <c r="B65" s="40">
        <v>25843</v>
      </c>
      <c r="C65" s="37" t="s">
        <v>65</v>
      </c>
      <c r="D65" s="42" t="s">
        <v>62</v>
      </c>
      <c r="E65" s="43">
        <v>0</v>
      </c>
      <c r="F65" s="38">
        <v>3856.85</v>
      </c>
      <c r="G65" s="38">
        <v>0</v>
      </c>
      <c r="H65" s="38">
        <v>2969.69</v>
      </c>
      <c r="I65" s="41">
        <f t="shared" si="3"/>
        <v>6826.54</v>
      </c>
    </row>
    <row r="66" spans="2:9" x14ac:dyDescent="0.2">
      <c r="B66" s="40">
        <v>25873</v>
      </c>
      <c r="C66" s="37" t="s">
        <v>65</v>
      </c>
      <c r="D66" s="42" t="s">
        <v>63</v>
      </c>
      <c r="E66" s="43">
        <v>0</v>
      </c>
      <c r="F66" s="38">
        <v>0</v>
      </c>
      <c r="G66" s="38">
        <v>0</v>
      </c>
      <c r="H66" s="38">
        <v>4114.54</v>
      </c>
      <c r="I66" s="41">
        <f t="shared" si="3"/>
        <v>4114.54</v>
      </c>
    </row>
    <row r="67" spans="2:9" x14ac:dyDescent="0.2">
      <c r="B67" s="40">
        <v>25899</v>
      </c>
      <c r="C67" s="37" t="s">
        <v>65</v>
      </c>
      <c r="D67" s="42" t="s">
        <v>64</v>
      </c>
      <c r="E67" s="43">
        <v>95</v>
      </c>
      <c r="F67" s="38">
        <v>81.5</v>
      </c>
      <c r="G67" s="38">
        <v>0</v>
      </c>
      <c r="H67" s="38">
        <v>20898.66</v>
      </c>
      <c r="I67" s="41">
        <f t="shared" si="3"/>
        <v>21075.16</v>
      </c>
    </row>
    <row r="68" spans="2:9" x14ac:dyDescent="0.2">
      <c r="B68" s="40">
        <v>44035</v>
      </c>
      <c r="C68" s="37" t="s">
        <v>66</v>
      </c>
      <c r="D68" s="42" t="s">
        <v>67</v>
      </c>
      <c r="E68" s="43">
        <v>684276</v>
      </c>
      <c r="F68" s="38">
        <v>606711</v>
      </c>
      <c r="G68" s="38">
        <v>654682</v>
      </c>
      <c r="H68" s="38">
        <v>652826</v>
      </c>
      <c r="I68" s="41">
        <f>+SUM(E68:H68)</f>
        <v>2598495</v>
      </c>
    </row>
    <row r="69" spans="2:9" x14ac:dyDescent="0.2">
      <c r="B69" s="40">
        <v>44078</v>
      </c>
      <c r="C69" s="37" t="s">
        <v>66</v>
      </c>
      <c r="D69" s="42" t="s">
        <v>68</v>
      </c>
      <c r="E69" s="43">
        <v>4609560.01</v>
      </c>
      <c r="F69" s="38">
        <v>4640008.8899999997</v>
      </c>
      <c r="G69" s="38">
        <v>5354440</v>
      </c>
      <c r="H69" s="38">
        <v>5743547.71</v>
      </c>
      <c r="I69" s="41">
        <f t="shared" ref="I69:I70" si="4">+SUM(E69:H69)</f>
        <v>20347556.609999999</v>
      </c>
    </row>
    <row r="70" spans="2:9" x14ac:dyDescent="0.2">
      <c r="B70" s="40">
        <v>44378</v>
      </c>
      <c r="C70" s="37" t="s">
        <v>66</v>
      </c>
      <c r="D70" s="42" t="s">
        <v>69</v>
      </c>
      <c r="E70" s="43">
        <v>140922</v>
      </c>
      <c r="F70" s="38">
        <v>115386</v>
      </c>
      <c r="G70" s="38">
        <v>219097</v>
      </c>
      <c r="H70" s="38">
        <v>195795</v>
      </c>
      <c r="I70" s="41">
        <f t="shared" si="4"/>
        <v>671200</v>
      </c>
    </row>
    <row r="71" spans="2:9" x14ac:dyDescent="0.2">
      <c r="B71" s="40">
        <v>54051</v>
      </c>
      <c r="C71" s="37" t="s">
        <v>87</v>
      </c>
      <c r="D71" s="42" t="s">
        <v>70</v>
      </c>
      <c r="E71" s="43">
        <v>4001.41</v>
      </c>
      <c r="F71" s="38">
        <v>3582.03</v>
      </c>
      <c r="G71" s="38">
        <v>0</v>
      </c>
      <c r="H71" s="38">
        <v>570.95000000000005</v>
      </c>
      <c r="I71" s="41">
        <f>+SUM(E71:H71)</f>
        <v>8154.39</v>
      </c>
    </row>
    <row r="72" spans="2:9" x14ac:dyDescent="0.2">
      <c r="B72" s="40">
        <v>54099</v>
      </c>
      <c r="C72" s="37" t="s">
        <v>87</v>
      </c>
      <c r="D72" s="42" t="s">
        <v>71</v>
      </c>
      <c r="E72" s="43">
        <v>107504.6</v>
      </c>
      <c r="F72" s="38">
        <v>66585.13</v>
      </c>
      <c r="G72" s="38">
        <v>33260.660000000003</v>
      </c>
      <c r="H72" s="38">
        <v>53096.87999999999</v>
      </c>
      <c r="I72" s="41">
        <f t="shared" ref="I72:I89" si="5">+SUM(E72:H72)</f>
        <v>260447.27000000002</v>
      </c>
    </row>
    <row r="73" spans="2:9" x14ac:dyDescent="0.2">
      <c r="B73" s="40">
        <v>54172</v>
      </c>
      <c r="C73" s="37" t="s">
        <v>87</v>
      </c>
      <c r="D73" s="42" t="s">
        <v>72</v>
      </c>
      <c r="E73" s="43">
        <v>7747.58</v>
      </c>
      <c r="F73" s="38">
        <v>325.07</v>
      </c>
      <c r="G73" s="38">
        <v>0</v>
      </c>
      <c r="H73" s="38">
        <v>2648.01</v>
      </c>
      <c r="I73" s="41">
        <f t="shared" si="5"/>
        <v>10720.66</v>
      </c>
    </row>
    <row r="74" spans="2:9" x14ac:dyDescent="0.2">
      <c r="B74" s="40">
        <v>54174</v>
      </c>
      <c r="C74" s="37" t="s">
        <v>87</v>
      </c>
      <c r="D74" s="42" t="s">
        <v>73</v>
      </c>
      <c r="E74" s="43">
        <v>5448.6399999999994</v>
      </c>
      <c r="F74" s="38">
        <v>5600.83</v>
      </c>
      <c r="G74" s="38">
        <v>869.76</v>
      </c>
      <c r="H74" s="38">
        <v>0</v>
      </c>
      <c r="I74" s="41">
        <f t="shared" si="5"/>
        <v>11919.23</v>
      </c>
    </row>
    <row r="75" spans="2:9" x14ac:dyDescent="0.2">
      <c r="B75" s="40">
        <v>54001</v>
      </c>
      <c r="C75" s="37" t="s">
        <v>87</v>
      </c>
      <c r="D75" s="42" t="s">
        <v>74</v>
      </c>
      <c r="E75" s="43">
        <v>107581.35</v>
      </c>
      <c r="F75" s="38">
        <v>65996.5</v>
      </c>
      <c r="G75" s="38">
        <v>50573.93</v>
      </c>
      <c r="H75" s="38">
        <v>67248.53</v>
      </c>
      <c r="I75" s="41">
        <f t="shared" si="5"/>
        <v>291400.31</v>
      </c>
    </row>
    <row r="76" spans="2:9" x14ac:dyDescent="0.2">
      <c r="B76" s="40">
        <v>54239</v>
      </c>
      <c r="C76" s="37" t="s">
        <v>87</v>
      </c>
      <c r="D76" s="42" t="s">
        <v>75</v>
      </c>
      <c r="E76" s="43">
        <v>24171.249999999996</v>
      </c>
      <c r="F76" s="38">
        <v>26591.07</v>
      </c>
      <c r="G76" s="38">
        <v>23629.35</v>
      </c>
      <c r="H76" s="38">
        <v>14518.73</v>
      </c>
      <c r="I76" s="41">
        <f t="shared" si="5"/>
        <v>88910.39999999998</v>
      </c>
    </row>
    <row r="77" spans="2:9" x14ac:dyDescent="0.2">
      <c r="B77" s="40">
        <v>54261</v>
      </c>
      <c r="C77" s="37" t="s">
        <v>87</v>
      </c>
      <c r="D77" s="42" t="s">
        <v>76</v>
      </c>
      <c r="E77" s="43">
        <v>68814.77</v>
      </c>
      <c r="F77" s="38">
        <v>49985.270000000004</v>
      </c>
      <c r="G77" s="38">
        <v>47373.14</v>
      </c>
      <c r="H77" s="38">
        <v>35849.54</v>
      </c>
      <c r="I77" s="41">
        <f t="shared" si="5"/>
        <v>202022.72</v>
      </c>
    </row>
    <row r="78" spans="2:9" x14ac:dyDescent="0.2">
      <c r="B78" s="40">
        <v>54347</v>
      </c>
      <c r="C78" s="37" t="s">
        <v>87</v>
      </c>
      <c r="D78" s="42" t="s">
        <v>77</v>
      </c>
      <c r="E78" s="43">
        <v>13366.68</v>
      </c>
      <c r="F78" s="38">
        <v>3990.1</v>
      </c>
      <c r="G78" s="38">
        <v>1417.45</v>
      </c>
      <c r="H78" s="38">
        <v>491.13</v>
      </c>
      <c r="I78" s="41">
        <f t="shared" si="5"/>
        <v>19265.36</v>
      </c>
    </row>
    <row r="79" spans="2:9" x14ac:dyDescent="0.2">
      <c r="B79" s="40">
        <v>54377</v>
      </c>
      <c r="C79" s="37" t="s">
        <v>87</v>
      </c>
      <c r="D79" s="42" t="s">
        <v>78</v>
      </c>
      <c r="E79" s="43">
        <v>1737.19</v>
      </c>
      <c r="F79" s="38">
        <v>314.32</v>
      </c>
      <c r="G79" s="38">
        <v>4054.1099999999997</v>
      </c>
      <c r="H79" s="38">
        <v>7032.2199999999993</v>
      </c>
      <c r="I79" s="41">
        <f t="shared" si="5"/>
        <v>13137.84</v>
      </c>
    </row>
    <row r="80" spans="2:9" x14ac:dyDescent="0.2">
      <c r="B80" s="40">
        <v>54405</v>
      </c>
      <c r="C80" s="37" t="s">
        <v>87</v>
      </c>
      <c r="D80" s="42" t="s">
        <v>79</v>
      </c>
      <c r="E80" s="43">
        <v>417.21</v>
      </c>
      <c r="F80" s="38">
        <v>452.71</v>
      </c>
      <c r="G80" s="38">
        <v>0</v>
      </c>
      <c r="H80" s="38">
        <v>448.72</v>
      </c>
      <c r="I80" s="41">
        <f t="shared" si="5"/>
        <v>1318.6399999999999</v>
      </c>
    </row>
    <row r="81" spans="2:9" x14ac:dyDescent="0.2">
      <c r="B81" s="40">
        <v>54480</v>
      </c>
      <c r="C81" s="37" t="s">
        <v>87</v>
      </c>
      <c r="D81" s="42" t="s">
        <v>149</v>
      </c>
      <c r="E81" s="43">
        <v>0</v>
      </c>
      <c r="F81" s="38">
        <v>0</v>
      </c>
      <c r="G81" s="38">
        <v>0</v>
      </c>
      <c r="H81" s="38">
        <v>3699.67</v>
      </c>
      <c r="I81" s="41">
        <f t="shared" si="5"/>
        <v>3699.67</v>
      </c>
    </row>
    <row r="82" spans="2:9" x14ac:dyDescent="0.2">
      <c r="B82" s="40">
        <v>54520</v>
      </c>
      <c r="C82" s="37" t="s">
        <v>87</v>
      </c>
      <c r="D82" s="42" t="s">
        <v>80</v>
      </c>
      <c r="E82" s="43">
        <v>492.53</v>
      </c>
      <c r="F82" s="38">
        <v>0</v>
      </c>
      <c r="G82" s="38">
        <v>827.67</v>
      </c>
      <c r="H82" s="38">
        <v>985.98</v>
      </c>
      <c r="I82" s="41">
        <f t="shared" si="5"/>
        <v>2306.1799999999998</v>
      </c>
    </row>
    <row r="83" spans="2:9" x14ac:dyDescent="0.2">
      <c r="B83" s="40">
        <v>54660</v>
      </c>
      <c r="C83" s="37" t="s">
        <v>87</v>
      </c>
      <c r="D83" s="42" t="s">
        <v>81</v>
      </c>
      <c r="E83" s="43">
        <v>24251.54</v>
      </c>
      <c r="F83" s="38">
        <v>10101.39</v>
      </c>
      <c r="G83" s="38">
        <v>21969.360000000001</v>
      </c>
      <c r="H83" s="38">
        <v>51166.38</v>
      </c>
      <c r="I83" s="41">
        <f t="shared" si="5"/>
        <v>107488.67</v>
      </c>
    </row>
    <row r="84" spans="2:9" x14ac:dyDescent="0.2">
      <c r="B84" s="40">
        <v>54673</v>
      </c>
      <c r="C84" s="37" t="s">
        <v>87</v>
      </c>
      <c r="D84" s="42" t="s">
        <v>82</v>
      </c>
      <c r="E84" s="43">
        <v>27509.3</v>
      </c>
      <c r="F84" s="38">
        <v>9390.5399999999991</v>
      </c>
      <c r="G84" s="38">
        <v>16691.57</v>
      </c>
      <c r="H84" s="38">
        <v>39743</v>
      </c>
      <c r="I84" s="41">
        <f t="shared" si="5"/>
        <v>93334.41</v>
      </c>
    </row>
    <row r="85" spans="2:9" x14ac:dyDescent="0.2">
      <c r="B85" s="40">
        <v>54680</v>
      </c>
      <c r="C85" s="37" t="s">
        <v>87</v>
      </c>
      <c r="D85" s="42" t="s">
        <v>83</v>
      </c>
      <c r="E85" s="43">
        <v>12062.62</v>
      </c>
      <c r="F85" s="38">
        <v>1551.82</v>
      </c>
      <c r="G85" s="38">
        <v>139.82</v>
      </c>
      <c r="H85" s="38">
        <v>1959.2</v>
      </c>
      <c r="I85" s="41">
        <f t="shared" si="5"/>
        <v>15713.460000000001</v>
      </c>
    </row>
    <row r="86" spans="2:9" x14ac:dyDescent="0.2">
      <c r="B86" s="40">
        <v>54720</v>
      </c>
      <c r="C86" s="37" t="s">
        <v>87</v>
      </c>
      <c r="D86" s="42" t="s">
        <v>84</v>
      </c>
      <c r="E86" s="43">
        <v>74839.210000000006</v>
      </c>
      <c r="F86" s="38">
        <v>39702.43</v>
      </c>
      <c r="G86" s="38">
        <v>55417.460000000006</v>
      </c>
      <c r="H86" s="38">
        <v>35634.69</v>
      </c>
      <c r="I86" s="41">
        <f t="shared" si="5"/>
        <v>205593.79000000004</v>
      </c>
    </row>
    <row r="87" spans="2:9" x14ac:dyDescent="0.2">
      <c r="B87" s="40">
        <v>54810</v>
      </c>
      <c r="C87" s="37" t="s">
        <v>87</v>
      </c>
      <c r="D87" s="42" t="s">
        <v>85</v>
      </c>
      <c r="E87" s="43">
        <v>969.73</v>
      </c>
      <c r="F87" s="38">
        <v>90.31</v>
      </c>
      <c r="G87" s="38">
        <v>0</v>
      </c>
      <c r="H87" s="38">
        <v>44.15</v>
      </c>
      <c r="I87" s="41">
        <f t="shared" si="5"/>
        <v>1104.19</v>
      </c>
    </row>
    <row r="88" spans="2:9" x14ac:dyDescent="0.2">
      <c r="B88" s="40">
        <v>54820</v>
      </c>
      <c r="C88" s="37" t="s">
        <v>87</v>
      </c>
      <c r="D88" s="42" t="s">
        <v>86</v>
      </c>
      <c r="E88" s="43">
        <v>3951.25</v>
      </c>
      <c r="F88" s="38">
        <v>10215.08</v>
      </c>
      <c r="G88" s="38">
        <v>16353.289999999999</v>
      </c>
      <c r="H88" s="38">
        <v>1188.67</v>
      </c>
      <c r="I88" s="41">
        <f t="shared" si="5"/>
        <v>31708.29</v>
      </c>
    </row>
    <row r="89" spans="2:9" x14ac:dyDescent="0.2">
      <c r="B89" s="40">
        <v>68020</v>
      </c>
      <c r="C89" s="37" t="s">
        <v>95</v>
      </c>
      <c r="D89" s="42" t="s">
        <v>88</v>
      </c>
      <c r="E89" s="43">
        <v>0</v>
      </c>
      <c r="F89" s="38">
        <v>0</v>
      </c>
      <c r="G89" s="38">
        <v>0</v>
      </c>
      <c r="H89" s="38">
        <v>206.37</v>
      </c>
      <c r="I89" s="41">
        <f t="shared" si="5"/>
        <v>206.37</v>
      </c>
    </row>
    <row r="90" spans="2:9" x14ac:dyDescent="0.2">
      <c r="B90" s="40">
        <v>68147</v>
      </c>
      <c r="C90" s="37" t="s">
        <v>95</v>
      </c>
      <c r="D90" s="42" t="s">
        <v>89</v>
      </c>
      <c r="E90" s="43">
        <v>0</v>
      </c>
      <c r="F90" s="38">
        <v>0</v>
      </c>
      <c r="G90" s="38">
        <v>295.10000000000002</v>
      </c>
      <c r="H90" s="38">
        <v>197.17</v>
      </c>
      <c r="I90" s="41">
        <f>+SUM(E90:H90)</f>
        <v>492.27</v>
      </c>
    </row>
    <row r="91" spans="2:9" x14ac:dyDescent="0.2">
      <c r="B91" s="40">
        <v>68235</v>
      </c>
      <c r="C91" s="37" t="s">
        <v>95</v>
      </c>
      <c r="D91" s="42" t="s">
        <v>90</v>
      </c>
      <c r="E91" s="43">
        <v>12517.33</v>
      </c>
      <c r="F91" s="38">
        <v>13404.33</v>
      </c>
      <c r="G91" s="38">
        <v>33260.76</v>
      </c>
      <c r="H91" s="38">
        <v>15000</v>
      </c>
      <c r="I91" s="41">
        <f t="shared" ref="I91:I97" si="6">+SUM(E91:H91)</f>
        <v>74182.42</v>
      </c>
    </row>
    <row r="92" spans="2:9" x14ac:dyDescent="0.2">
      <c r="B92" s="40">
        <v>68266</v>
      </c>
      <c r="C92" s="37" t="s">
        <v>95</v>
      </c>
      <c r="D92" s="42" t="s">
        <v>91</v>
      </c>
      <c r="E92" s="43">
        <v>15727.58</v>
      </c>
      <c r="F92" s="38">
        <v>1427.06</v>
      </c>
      <c r="G92" s="38">
        <v>1748.73</v>
      </c>
      <c r="H92" s="38">
        <v>8563.85</v>
      </c>
      <c r="I92" s="41">
        <f t="shared" si="6"/>
        <v>27467.22</v>
      </c>
    </row>
    <row r="93" spans="2:9" x14ac:dyDescent="0.2">
      <c r="B93" s="40">
        <v>68385</v>
      </c>
      <c r="C93" s="37" t="s">
        <v>95</v>
      </c>
      <c r="D93" s="42" t="s">
        <v>92</v>
      </c>
      <c r="E93" s="43">
        <v>76148.69</v>
      </c>
      <c r="F93" s="38">
        <v>0</v>
      </c>
      <c r="G93" s="38">
        <v>38225.229999999996</v>
      </c>
      <c r="H93" s="38">
        <v>46942.14</v>
      </c>
      <c r="I93" s="41">
        <f t="shared" si="6"/>
        <v>161316.06</v>
      </c>
    </row>
    <row r="94" spans="2:9" x14ac:dyDescent="0.2">
      <c r="B94" s="40">
        <v>68686</v>
      </c>
      <c r="C94" s="37" t="s">
        <v>95</v>
      </c>
      <c r="D94" s="42" t="s">
        <v>93</v>
      </c>
      <c r="E94" s="43">
        <v>0</v>
      </c>
      <c r="F94" s="38">
        <v>0</v>
      </c>
      <c r="G94" s="38">
        <v>1029</v>
      </c>
      <c r="H94" s="38">
        <v>4094.89</v>
      </c>
      <c r="I94" s="41">
        <f t="shared" si="6"/>
        <v>5123.8899999999994</v>
      </c>
    </row>
    <row r="95" spans="2:9" x14ac:dyDescent="0.2">
      <c r="B95" s="40">
        <v>68861</v>
      </c>
      <c r="C95" s="37" t="s">
        <v>95</v>
      </c>
      <c r="D95" s="42" t="s">
        <v>94</v>
      </c>
      <c r="E95" s="43">
        <v>417.17</v>
      </c>
      <c r="F95" s="38">
        <v>0</v>
      </c>
      <c r="G95" s="38">
        <v>0</v>
      </c>
      <c r="H95" s="38">
        <v>0</v>
      </c>
      <c r="I95" s="41">
        <f t="shared" si="6"/>
        <v>417.17</v>
      </c>
    </row>
    <row r="96" spans="2:9" x14ac:dyDescent="0.2">
      <c r="B96" s="40">
        <v>76001</v>
      </c>
      <c r="C96" s="37" t="s">
        <v>98</v>
      </c>
      <c r="D96" s="42" t="s">
        <v>96</v>
      </c>
      <c r="E96" s="43">
        <v>1869</v>
      </c>
      <c r="F96" s="38">
        <v>1530.93</v>
      </c>
      <c r="G96" s="38">
        <v>2044.8799999999999</v>
      </c>
      <c r="H96" s="38">
        <v>3011.51</v>
      </c>
      <c r="I96" s="41">
        <f t="shared" si="6"/>
        <v>8456.32</v>
      </c>
    </row>
    <row r="97" spans="2:9" ht="16" thickBot="1" x14ac:dyDescent="0.25">
      <c r="B97" s="40">
        <v>76364</v>
      </c>
      <c r="C97" s="37" t="s">
        <v>98</v>
      </c>
      <c r="D97" s="42" t="s">
        <v>97</v>
      </c>
      <c r="E97" s="43">
        <v>561</v>
      </c>
      <c r="F97" s="38">
        <v>2482</v>
      </c>
      <c r="G97" s="38">
        <v>3580</v>
      </c>
      <c r="H97" s="38">
        <v>3348.32</v>
      </c>
      <c r="I97" s="41">
        <f t="shared" si="6"/>
        <v>9971.32</v>
      </c>
    </row>
    <row r="98" spans="2:9" ht="22" customHeight="1" thickBot="1" x14ac:dyDescent="0.25">
      <c r="B98" s="82" t="s">
        <v>99</v>
      </c>
      <c r="C98" s="83"/>
      <c r="D98" s="84"/>
      <c r="E98" s="44">
        <f>SUBTOTAL(9,E13:E97)</f>
        <v>15021955.380000001</v>
      </c>
      <c r="F98" s="39">
        <f>SUBTOTAL(9,F13:F97)</f>
        <v>13790886.490000002</v>
      </c>
      <c r="G98" s="39">
        <f>SUBTOTAL(9,G13:G97)</f>
        <v>13818105.029999999</v>
      </c>
      <c r="H98" s="39">
        <f>SUBTOTAL(9,H13:H97)</f>
        <v>16512719.029999999</v>
      </c>
      <c r="I98" s="24">
        <f>SUBTOTAL(9,I13:I97)</f>
        <v>59143665.93</v>
      </c>
    </row>
  </sheetData>
  <autoFilter ref="B12:I97" xr:uid="{5F207CD9-012A-7542-9AB5-E7D065F38F70}"/>
  <mergeCells count="9">
    <mergeCell ref="B98:D98"/>
    <mergeCell ref="B3:I3"/>
    <mergeCell ref="B11:I11"/>
    <mergeCell ref="B9:I9"/>
    <mergeCell ref="B2:I2"/>
    <mergeCell ref="B4:I4"/>
    <mergeCell ref="B5:I5"/>
    <mergeCell ref="B6:I6"/>
    <mergeCell ref="B7:I7"/>
  </mergeCells>
  <pageMargins left="0.7" right="0.7" top="0.75" bottom="0.75" header="0.3" footer="0.3"/>
  <pageSetup paperSize="9" scale="52"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RESUMEN</vt:lpstr>
      <vt:lpstr>CARBÓN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 Peñaranda Melo</dc:creator>
  <cp:lastModifiedBy>Javier Peñaranda Melo</cp:lastModifiedBy>
  <cp:lastPrinted>2023-03-22T21:16:42Z</cp:lastPrinted>
  <dcterms:created xsi:type="dcterms:W3CDTF">2023-03-15T14:49:00Z</dcterms:created>
  <dcterms:modified xsi:type="dcterms:W3CDTF">2023-05-12T14:08:32Z</dcterms:modified>
</cp:coreProperties>
</file>